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Wartość majątku netto" sheetId="1" r:id="rId1"/>
    <sheet name="Opis" sheetId="2" r:id="rId2"/>
    <sheet name="Wykaz inwestycji zakończonych" sheetId="3" r:id="rId3"/>
    <sheet name="Najm" sheetId="4" r:id="rId4"/>
  </sheets>
  <calcPr calcId="152511"/>
</workbook>
</file>

<file path=xl/calcChain.xml><?xml version="1.0" encoding="utf-8"?>
<calcChain xmlns="http://schemas.openxmlformats.org/spreadsheetml/2006/main">
  <c r="C10" i="4" l="1"/>
  <c r="B10" i="4"/>
  <c r="D7" i="4"/>
  <c r="D10" i="4" s="1"/>
  <c r="C18" i="3"/>
  <c r="B19" i="2"/>
  <c r="B6" i="2"/>
  <c r="E34" i="1"/>
  <c r="E33" i="1"/>
  <c r="E32" i="1"/>
  <c r="E31" i="1"/>
  <c r="E30" i="1"/>
  <c r="E29" i="1"/>
  <c r="D29" i="1"/>
  <c r="C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D13" i="1"/>
  <c r="E13" i="1" s="1"/>
  <c r="C13" i="1"/>
  <c r="C12" i="1" s="1"/>
  <c r="C10" i="1" s="1"/>
  <c r="C35" i="1" s="1"/>
  <c r="E11" i="1"/>
  <c r="D12" i="1" l="1"/>
  <c r="E12" i="1" l="1"/>
  <c r="D10" i="1"/>
  <c r="D35" i="1" l="1"/>
  <c r="E35" i="1" s="1"/>
  <c r="E10" i="1"/>
</calcChain>
</file>

<file path=xl/comments1.xml><?xml version="1.0" encoding="utf-8"?>
<comments xmlns="http://schemas.openxmlformats.org/spreadsheetml/2006/main">
  <authors>
    <author>Autor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OPTIMA KONTO 720-85202-0750</t>
        </r>
      </text>
    </comment>
  </commentList>
</comments>
</file>

<file path=xl/sharedStrings.xml><?xml version="1.0" encoding="utf-8"?>
<sst xmlns="http://schemas.openxmlformats.org/spreadsheetml/2006/main" count="123" uniqueCount="112">
  <si>
    <t xml:space="preserve">Dom Pomocy Społecznej </t>
  </si>
  <si>
    <t xml:space="preserve"> ul. Kontkiewicza 2  42-200 Częstochowa</t>
  </si>
  <si>
    <t>Wartość majątku netto</t>
  </si>
  <si>
    <t>Lp.</t>
  </si>
  <si>
    <t>Wyszczególnienie</t>
  </si>
  <si>
    <t>Stan na dzień 31.12.2015 r.     (w zł)</t>
  </si>
  <si>
    <t>Stan na dzień 31.12.2016 r.     (w zł)</t>
  </si>
  <si>
    <t>Zmiana stanu (kol.4 – kol.3)</t>
  </si>
  <si>
    <t>Aktywa trwałe (poz. I+II+III+IV+V)</t>
  </si>
  <si>
    <t>I.</t>
  </si>
  <si>
    <t>Wartości niematerialne i prawne</t>
  </si>
  <si>
    <t>II.</t>
  </si>
  <si>
    <t>Rzeczowe aktywa trwałe (poz. 1+2+3)</t>
  </si>
  <si>
    <t>1.</t>
  </si>
  <si>
    <t>Środki trwałe (poz. 1.0 – 1.9)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</si>
  <si>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</si>
  <si>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</si>
  <si>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</si>
  <si>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</si>
  <si>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</si>
  <si>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</si>
  <si>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</si>
  <si>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</si>
  <si>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</si>
  <si>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</si>
  <si>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</si>
  <si>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</si>
  <si>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</si>
  <si>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</si>
  <si>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</si>
  <si>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</si>
  <si>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</si>
  <si>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</si>
  <si>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</si>
  <si>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</si>
  <si>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</si>
  <si>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(środki trwałe w budowie)</t>
  </si>
  <si>
    <t>3.</t>
  </si>
  <si>
    <t>Środki przekazane na poczet inwestycji</t>
  </si>
  <si>
    <t>III.</t>
  </si>
  <si>
    <t>Należności długoterminowe</t>
  </si>
  <si>
    <t>IV.</t>
  </si>
  <si>
    <t>Długoterminowe aktywa finansowe (udziały i akcje)</t>
  </si>
  <si>
    <t>V.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</si>
  <si>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</si>
  <si>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</si>
  <si>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</si>
  <si>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</si>
  <si>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</si>
  <si>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4.</t>
  </si>
  <si>
    <t>Krótkoterminowe papiery wartościowe</t>
  </si>
  <si>
    <t>5.</t>
  </si>
  <si>
    <t>Rozliczenia międzyokresowe</t>
  </si>
  <si>
    <t>Ogółem (aktywa trwałe + aktywa obrotowe)</t>
  </si>
  <si>
    <t>Zmiany w ewidencji środków trwałych Domu Pomocy Społecznej przy ul. Kontkiewicza 2  w Częstochowie  :</t>
  </si>
  <si>
    <t xml:space="preserve">Spadek wartości rzeczowego majątku trwałego wynika z tego, iż wartość umorzenia za rok 2016 oraz wartość </t>
  </si>
  <si>
    <t>zlikwidowanych środków trwałych przewyższa wartość zakupu nowych środków trwałych:</t>
  </si>
  <si>
    <t>Zwiększenia:</t>
  </si>
  <si>
    <t xml:space="preserve">1) Zakup środków trwałych: </t>
  </si>
  <si>
    <t xml:space="preserve">        ▪ rower E7 7682-860 KETTLER</t>
  </si>
  <si>
    <t xml:space="preserve">        ▪ WATERROWER CLASSIC </t>
  </si>
  <si>
    <t xml:space="preserve">        ▪ bieżnia TF20 + monitor ELEGANT </t>
  </si>
  <si>
    <t xml:space="preserve">        ▪ kosiarka traktorowa Stiga Estate </t>
  </si>
  <si>
    <t xml:space="preserve">        ▪ pralnicowirówka UC-30E </t>
  </si>
  <si>
    <t xml:space="preserve">        ▪ apatar do terapii ultradźwiękowej BTL-5800SM2 Combi z głowicą sono 5 cm2 1/3 MHz i magnetoterapii </t>
  </si>
  <si>
    <t xml:space="preserve">        ▪ aparat do terapii biostymulacyjnej Polaris 2 z prysznicowym aplikatorem laserowym typu CL 1800 </t>
  </si>
  <si>
    <t xml:space="preserve">        ▪ aparat do terapii falami uderzeniowymi BTL-6000 SWT Easy z zestawem do regeneracji aplikatora </t>
  </si>
  <si>
    <t xml:space="preserve">        ▪ bieżnia LIFE Fitness T5 z konsolą track </t>
  </si>
  <si>
    <t xml:space="preserve">2)  Ulepszenie środków trwałych (modernizacja systemu p.poż, klimatyzacja) </t>
  </si>
  <si>
    <t>Zmniejszenia:</t>
  </si>
  <si>
    <t xml:space="preserve">  1) Umorzenie środków trwałych za rok 2016</t>
  </si>
  <si>
    <t xml:space="preserve">    </t>
  </si>
  <si>
    <t xml:space="preserve">Ponadto ujęto w ewidencji  mienia komunalnego następujące operacje </t>
  </si>
  <si>
    <t>nie mające wpływu na wartość netto majątku trwałego:</t>
  </si>
  <si>
    <t xml:space="preserve">  - Zakup z jednoczesnym umorzeniem pozostałych środków trwałych (wyposażenie pomieszczeń) na łączną wartość</t>
  </si>
  <si>
    <t xml:space="preserve">  - Likwidacja PST na łączną wartość</t>
  </si>
  <si>
    <t xml:space="preserve">  - Likwidacja ST w całości umorzonych:</t>
  </si>
  <si>
    <t xml:space="preserve">      w tym:</t>
  </si>
  <si>
    <t xml:space="preserve">        ▪ patelnia elektryczna PE 40A </t>
  </si>
  <si>
    <t xml:space="preserve">        ▪ urządzenie do jednorazowego znakowania odzieży </t>
  </si>
  <si>
    <t xml:space="preserve">   - Otrzymana darowizna pozostałych środków trwałych z umorzeniem w dniu przyjęcia do ewidencji na łączną kwotę</t>
  </si>
  <si>
    <t xml:space="preserve"> Wykaz inwestycji zakończonych do 31.12.2016r.</t>
  </si>
  <si>
    <t>Dom Pomocy Społecznej w Częstochowie, ul. Kontkiewicza 2</t>
  </si>
  <si>
    <t>Nazwa zadania inwestycyjnego</t>
  </si>
  <si>
    <t>Wielkość poniesionych nakładów</t>
  </si>
  <si>
    <t>(w zł)</t>
  </si>
  <si>
    <t>Rower E7 7682-860 KETTLER</t>
  </si>
  <si>
    <t>WATERROWER CLASSIC</t>
  </si>
  <si>
    <t xml:space="preserve">Bieżnia TF20 + monitor ELEGANT </t>
  </si>
  <si>
    <t>Kosiarka traktorowa Stiga Estate</t>
  </si>
  <si>
    <t>Pralnicowirówka UC-30E</t>
  </si>
  <si>
    <t>6.</t>
  </si>
  <si>
    <t>Apatar do terapii ultradźwiękowej BTL-5800SM2 Combi z głowicą sono 5 cm2 1/3 MHz i magnetoterapii</t>
  </si>
  <si>
    <t>7.</t>
  </si>
  <si>
    <t>Aparat do terapii biostymulacyjnej Polaris 2 z prysznicowym aplikatorem laserowym typu CL 1800</t>
  </si>
  <si>
    <t>8.</t>
  </si>
  <si>
    <t>Aparat do terapii falami uderzeniowymi BTL-6000 SWT Easy z zestawem do regeneracji aplikatora</t>
  </si>
  <si>
    <t>9.</t>
  </si>
  <si>
    <t>Bieżnia LIFE Fitness T5 z konsolą track</t>
  </si>
  <si>
    <t>10.</t>
  </si>
  <si>
    <t>Modernizacja systemu p.poż.</t>
  </si>
  <si>
    <t>11.</t>
  </si>
  <si>
    <t>Ogółem</t>
  </si>
  <si>
    <t xml:space="preserve">               Dochody gminy z tytułu wykonywania prawa własności i innych praw majątkowych</t>
  </si>
  <si>
    <t>Dział 852     Rozdział 85202</t>
  </si>
  <si>
    <t>Tytuł dochodów</t>
  </si>
  <si>
    <t>Wykonanie na dzień 31.12.2015r. (w zł)</t>
  </si>
  <si>
    <t>Wykonanie na dzień 31.12.2016r. (w zł)</t>
  </si>
  <si>
    <t>Zmiana stanu    (kol.4 – kol.3)</t>
  </si>
  <si>
    <t>§ 0750 - Dochody z najmu i dzierżawy</t>
  </si>
  <si>
    <t>tytuł (nazwa paragrafu)……..</t>
  </si>
  <si>
    <t>Modernizacja - klimatyzacja z montażem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</si>
</sst>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vertAlign val="superscript"/>
      <sz val="10"/>
      <name val="Arial CE"/>
      <family val="2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10"/>
      <color rgb="FFFF0000"/>
      <name val="Arial CE"/>
      <charset val="238"/>
    </font>
    <font>
      <b/>
      <sz val="10"/>
      <color rgb="FFFF0000"/>
      <name val="Arial CE"/>
      <charset val="238"/>
    </font>
    <font>
      <b/>
      <u val="singleAccounting"/>
      <sz val="10"/>
      <name val="Arial CE"/>
      <charset val="238"/>
    </font>
    <font>
      <b/>
      <u val="singleAccounting"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12"/>
      <color indexed="8"/>
      <name val="Times New Roman"/>
      <family val="1"/>
      <charset val="238"/>
    </font>
    <font>
      <vertAlign val="superscript"/>
      <sz val="10"/>
      <name val="Arial"/>
      <family val="2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41" fontId="3" fillId="0" borderId="3" xfId="0" applyNumberFormat="1" applyFont="1" applyBorder="1" applyAlignment="1">
      <alignment horizontal="center" wrapText="1"/>
    </xf>
    <xf numFmtId="41" fontId="3" fillId="0" borderId="2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41" fontId="4" fillId="0" borderId="3" xfId="0" applyNumberFormat="1" applyFont="1" applyBorder="1" applyAlignment="1">
      <alignment horizontal="center" wrapText="1"/>
    </xf>
    <xf numFmtId="41" fontId="4" fillId="0" borderId="2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5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justify" wrapText="1"/>
    </xf>
    <xf numFmtId="49" fontId="6" fillId="0" borderId="0" xfId="0" applyNumberFormat="1" applyFont="1"/>
    <xf numFmtId="0" fontId="5" fillId="0" borderId="5" xfId="0" applyFont="1" applyBorder="1" applyAlignment="1">
      <alignment horizontal="left" wrapText="1"/>
    </xf>
    <xf numFmtId="0" fontId="5" fillId="0" borderId="5" xfId="0" applyFont="1" applyBorder="1" applyAlignment="1">
      <alignment horizontal="justify" wrapText="1"/>
    </xf>
    <xf numFmtId="0" fontId="4" fillId="0" borderId="0" xfId="0" applyFont="1" applyAlignment="1">
      <alignment horizontal="justify"/>
    </xf>
    <xf numFmtId="0" fontId="7" fillId="0" borderId="0" xfId="0" applyFont="1" applyAlignment="1">
      <alignment horizontal="left" vertical="top" wrapText="1"/>
    </xf>
    <xf numFmtId="0" fontId="6" fillId="0" borderId="0" xfId="0" applyFont="1"/>
    <xf numFmtId="43" fontId="8" fillId="0" borderId="0" xfId="0" applyNumberFormat="1" applyFont="1" applyAlignment="1">
      <alignment vertical="center" wrapText="1"/>
    </xf>
    <xf numFmtId="43" fontId="0" fillId="0" borderId="0" xfId="0" applyNumberFormat="1" applyBorder="1" applyAlignment="1">
      <alignment vertical="center" wrapText="1"/>
    </xf>
    <xf numFmtId="43" fontId="0" fillId="0" borderId="0" xfId="0" applyNumberFormat="1" applyFont="1" applyBorder="1" applyAlignment="1">
      <alignment vertical="center"/>
    </xf>
    <xf numFmtId="43" fontId="9" fillId="0" borderId="0" xfId="0" applyNumberFormat="1" applyFont="1" applyBorder="1" applyAlignment="1">
      <alignment vertical="center" wrapText="1"/>
    </xf>
    <xf numFmtId="43" fontId="10" fillId="0" borderId="0" xfId="0" applyNumberFormat="1" applyFont="1" applyBorder="1" applyAlignment="1">
      <alignment horizontal="center" vertical="center" wrapText="1"/>
    </xf>
    <xf numFmtId="43" fontId="8" fillId="0" borderId="0" xfId="0" applyNumberFormat="1" applyFont="1" applyBorder="1" applyAlignment="1">
      <alignment vertical="center" wrapText="1"/>
    </xf>
    <xf numFmtId="43" fontId="11" fillId="0" borderId="0" xfId="0" applyNumberFormat="1" applyFont="1" applyBorder="1" applyAlignment="1">
      <alignment vertical="center" wrapText="1"/>
    </xf>
    <xf numFmtId="43" fontId="12" fillId="0" borderId="0" xfId="0" applyNumberFormat="1" applyFont="1" applyBorder="1" applyAlignment="1">
      <alignment vertical="center" wrapText="1"/>
    </xf>
    <xf numFmtId="43" fontId="13" fillId="0" borderId="0" xfId="0" applyNumberFormat="1" applyFont="1" applyBorder="1" applyAlignment="1">
      <alignment horizontal="left" vertical="center"/>
    </xf>
    <xf numFmtId="43" fontId="14" fillId="0" borderId="0" xfId="0" applyNumberFormat="1" applyFont="1" applyBorder="1" applyAlignment="1">
      <alignment vertical="center" wrapText="1"/>
    </xf>
    <xf numFmtId="43" fontId="13" fillId="0" borderId="0" xfId="0" applyNumberFormat="1" applyFont="1" applyBorder="1" applyAlignment="1">
      <alignment vertical="center" wrapText="1"/>
    </xf>
    <xf numFmtId="43" fontId="15" fillId="0" borderId="0" xfId="0" applyNumberFormat="1" applyFont="1" applyBorder="1" applyAlignment="1">
      <alignment horizontal="left" vertical="center" wrapText="1"/>
    </xf>
    <xf numFmtId="43" fontId="13" fillId="0" borderId="0" xfId="0" applyNumberFormat="1" applyFont="1" applyBorder="1" applyAlignment="1">
      <alignment horizontal="left" vertical="center" wrapText="1"/>
    </xf>
    <xf numFmtId="43" fontId="11" fillId="0" borderId="0" xfId="0" applyNumberFormat="1" applyFont="1" applyBorder="1" applyAlignment="1">
      <alignment horizontal="left" vertical="center"/>
    </xf>
    <xf numFmtId="43" fontId="0" fillId="0" borderId="0" xfId="0" applyNumberFormat="1" applyBorder="1" applyAlignment="1">
      <alignment vertical="center"/>
    </xf>
    <xf numFmtId="43" fontId="0" fillId="0" borderId="0" xfId="0" applyNumberFormat="1" applyFont="1" applyBorder="1" applyAlignment="1">
      <alignment vertical="center" wrapText="1"/>
    </xf>
    <xf numFmtId="43" fontId="0" fillId="0" borderId="0" xfId="0" applyNumberFormat="1" applyBorder="1" applyAlignment="1">
      <alignment horizontal="left" vertical="center"/>
    </xf>
    <xf numFmtId="43" fontId="14" fillId="0" borderId="0" xfId="0" applyNumberFormat="1" applyFont="1" applyBorder="1" applyAlignment="1">
      <alignment horizontal="left" vertical="center"/>
    </xf>
    <xf numFmtId="43" fontId="0" fillId="0" borderId="0" xfId="0" applyNumberFormat="1" applyBorder="1" applyAlignment="1">
      <alignment horizontal="left" vertical="center" wrapText="1"/>
    </xf>
    <xf numFmtId="43" fontId="15" fillId="0" borderId="0" xfId="0" applyNumberFormat="1" applyFont="1" applyBorder="1" applyAlignment="1">
      <alignment horizontal="left" vertical="center"/>
    </xf>
    <xf numFmtId="0" fontId="0" fillId="0" borderId="0" xfId="0" applyNumberFormat="1" applyBorder="1" applyAlignment="1">
      <alignment vertical="center"/>
    </xf>
    <xf numFmtId="49" fontId="8" fillId="0" borderId="0" xfId="0" applyNumberFormat="1" applyFont="1" applyBorder="1" applyAlignment="1">
      <alignment horizontal="left"/>
    </xf>
    <xf numFmtId="0" fontId="0" fillId="0" borderId="0" xfId="0" applyBorder="1" applyAlignment="1"/>
    <xf numFmtId="49" fontId="0" fillId="0" borderId="0" xfId="0" applyNumberFormat="1" applyBorder="1" applyAlignment="1">
      <alignment horizontal="left"/>
    </xf>
    <xf numFmtId="43" fontId="8" fillId="0" borderId="0" xfId="0" applyNumberFormat="1" applyFon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8" fillId="0" borderId="11" xfId="0" applyFont="1" applyBorder="1" applyAlignment="1">
      <alignment horizontal="center" wrapText="1"/>
    </xf>
    <xf numFmtId="43" fontId="15" fillId="0" borderId="2" xfId="0" applyNumberFormat="1" applyFont="1" applyBorder="1" applyAlignment="1">
      <alignment horizontal="left" vertical="center" wrapText="1"/>
    </xf>
    <xf numFmtId="41" fontId="18" fillId="0" borderId="12" xfId="0" applyNumberFormat="1" applyFont="1" applyBorder="1" applyAlignment="1">
      <alignment wrapText="1"/>
    </xf>
    <xf numFmtId="41" fontId="3" fillId="0" borderId="13" xfId="0" applyNumberFormat="1" applyFont="1" applyBorder="1" applyAlignment="1">
      <alignment horizontal="justify" wrapText="1"/>
    </xf>
    <xf numFmtId="0" fontId="19" fillId="0" borderId="0" xfId="0" applyFont="1"/>
    <xf numFmtId="0" fontId="5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0" fillId="0" borderId="2" xfId="0" applyBorder="1" applyAlignment="1">
      <alignment horizontal="left" vertical="center" wrapText="1"/>
    </xf>
    <xf numFmtId="41" fontId="4" fillId="0" borderId="3" xfId="0" applyNumberFormat="1" applyFont="1" applyFill="1" applyBorder="1" applyAlignment="1">
      <alignment horizontal="center" wrapText="1"/>
    </xf>
    <xf numFmtId="41" fontId="4" fillId="0" borderId="8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right" wrapText="1"/>
    </xf>
    <xf numFmtId="0" fontId="4" fillId="0" borderId="8" xfId="0" applyFont="1" applyBorder="1" applyAlignment="1">
      <alignment horizontal="right" wrapText="1"/>
    </xf>
    <xf numFmtId="0" fontId="4" fillId="0" borderId="9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justify" wrapText="1"/>
    </xf>
    <xf numFmtId="0" fontId="1" fillId="0" borderId="4" xfId="0" applyFont="1" applyBorder="1" applyAlignment="1">
      <alignment horizontal="justify" wrapText="1"/>
    </xf>
    <xf numFmtId="43" fontId="0" fillId="0" borderId="0" xfId="0" applyNumberFormat="1" applyBorder="1" applyAlignment="1">
      <alignment horizontal="left" vertical="center" wrapText="1"/>
    </xf>
    <xf numFmtId="0" fontId="1" fillId="0" borderId="6" xfId="0" applyFont="1" applyBorder="1" applyAlignment="1">
      <alignment horizontal="left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6" fillId="0" borderId="9" xfId="0" applyFont="1" applyBorder="1" applyAlignment="1">
      <alignment horizontal="center" wrapText="1"/>
    </xf>
    <xf numFmtId="0" fontId="16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256276</xdr:colOff>
      <xdr:row>36</xdr:row>
      <xdr:rowOff>171450</xdr:rowOff>
    </xdr:from>
    <xdr:to>
      <xdr:col>0</xdr:col>
      <xdr:colOff>313426</xdr:colOff>
      <xdr:row>37</xdr:row>
      <xdr:rowOff>38100</xdr:rowOff>
    </xdr:to>
    <xdr:sp macro="" textlink="">
      <xdr:nvSpPr>
        <xdr:cNvPr id="2" name="WordArt 14"/>
        <xdr:cNvSpPr>
          <a:spLocks noChangeArrowheads="1" noChangeShapeType="1" noTextEdit="1"/>
        </xdr:cNvSpPr>
      </xdr:nvSpPr>
      <xdr:spPr bwMode="auto">
        <a:xfrm>
          <a:off x="256276" y="9203307"/>
          <a:ext cx="57150" cy="65057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pl-PL" sz="800" kern="10" spc="0">
            <a:ln w="3175">
              <a:solidFill>
                <a:srgbClr val="000000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A16" workbookViewId="0">
      <selection activeCell="O13" sqref="O13"/>
    </sheetView>
  </sheetViews>
  <sheetFormatPr defaultRowHeight="15" x14ac:dyDescent="0.25"/>
  <cols>
    <col min="1" max="1" width="4.5703125" customWidth="1"/>
    <col min="2" max="2" width="40.42578125" customWidth="1"/>
    <col min="3" max="5" width="15.7109375" customWidth="1"/>
    <col min="257" max="257" width="4.5703125" customWidth="1"/>
    <col min="258" max="258" width="40.42578125" customWidth="1"/>
    <col min="259" max="261" width="15.7109375" customWidth="1"/>
    <col min="513" max="513" width="4.5703125" customWidth="1"/>
    <col min="514" max="514" width="40.42578125" customWidth="1"/>
    <col min="515" max="517" width="15.7109375" customWidth="1"/>
    <col min="769" max="769" width="4.5703125" customWidth="1"/>
    <col min="770" max="770" width="40.42578125" customWidth="1"/>
    <col min="771" max="773" width="15.7109375" customWidth="1"/>
    <col min="1025" max="1025" width="4.5703125" customWidth="1"/>
    <col min="1026" max="1026" width="40.42578125" customWidth="1"/>
    <col min="1027" max="1029" width="15.7109375" customWidth="1"/>
    <col min="1281" max="1281" width="4.5703125" customWidth="1"/>
    <col min="1282" max="1282" width="40.42578125" customWidth="1"/>
    <col min="1283" max="1285" width="15.7109375" customWidth="1"/>
    <col min="1537" max="1537" width="4.5703125" customWidth="1"/>
    <col min="1538" max="1538" width="40.42578125" customWidth="1"/>
    <col min="1539" max="1541" width="15.7109375" customWidth="1"/>
    <col min="1793" max="1793" width="4.5703125" customWidth="1"/>
    <col min="1794" max="1794" width="40.42578125" customWidth="1"/>
    <col min="1795" max="1797" width="15.7109375" customWidth="1"/>
    <col min="2049" max="2049" width="4.5703125" customWidth="1"/>
    <col min="2050" max="2050" width="40.42578125" customWidth="1"/>
    <col min="2051" max="2053" width="15.7109375" customWidth="1"/>
    <col min="2305" max="2305" width="4.5703125" customWidth="1"/>
    <col min="2306" max="2306" width="40.42578125" customWidth="1"/>
    <col min="2307" max="2309" width="15.7109375" customWidth="1"/>
    <col min="2561" max="2561" width="4.5703125" customWidth="1"/>
    <col min="2562" max="2562" width="40.42578125" customWidth="1"/>
    <col min="2563" max="2565" width="15.7109375" customWidth="1"/>
    <col min="2817" max="2817" width="4.5703125" customWidth="1"/>
    <col min="2818" max="2818" width="40.42578125" customWidth="1"/>
    <col min="2819" max="2821" width="15.7109375" customWidth="1"/>
    <col min="3073" max="3073" width="4.5703125" customWidth="1"/>
    <col min="3074" max="3074" width="40.42578125" customWidth="1"/>
    <col min="3075" max="3077" width="15.7109375" customWidth="1"/>
    <col min="3329" max="3329" width="4.5703125" customWidth="1"/>
    <col min="3330" max="3330" width="40.42578125" customWidth="1"/>
    <col min="3331" max="3333" width="15.7109375" customWidth="1"/>
    <col min="3585" max="3585" width="4.5703125" customWidth="1"/>
    <col min="3586" max="3586" width="40.42578125" customWidth="1"/>
    <col min="3587" max="3589" width="15.7109375" customWidth="1"/>
    <col min="3841" max="3841" width="4.5703125" customWidth="1"/>
    <col min="3842" max="3842" width="40.42578125" customWidth="1"/>
    <col min="3843" max="3845" width="15.7109375" customWidth="1"/>
    <col min="4097" max="4097" width="4.5703125" customWidth="1"/>
    <col min="4098" max="4098" width="40.42578125" customWidth="1"/>
    <col min="4099" max="4101" width="15.7109375" customWidth="1"/>
    <col min="4353" max="4353" width="4.5703125" customWidth="1"/>
    <col min="4354" max="4354" width="40.42578125" customWidth="1"/>
    <col min="4355" max="4357" width="15.7109375" customWidth="1"/>
    <col min="4609" max="4609" width="4.5703125" customWidth="1"/>
    <col min="4610" max="4610" width="40.42578125" customWidth="1"/>
    <col min="4611" max="4613" width="15.7109375" customWidth="1"/>
    <col min="4865" max="4865" width="4.5703125" customWidth="1"/>
    <col min="4866" max="4866" width="40.42578125" customWidth="1"/>
    <col min="4867" max="4869" width="15.7109375" customWidth="1"/>
    <col min="5121" max="5121" width="4.5703125" customWidth="1"/>
    <col min="5122" max="5122" width="40.42578125" customWidth="1"/>
    <col min="5123" max="5125" width="15.7109375" customWidth="1"/>
    <col min="5377" max="5377" width="4.5703125" customWidth="1"/>
    <col min="5378" max="5378" width="40.42578125" customWidth="1"/>
    <col min="5379" max="5381" width="15.7109375" customWidth="1"/>
    <col min="5633" max="5633" width="4.5703125" customWidth="1"/>
    <col min="5634" max="5634" width="40.42578125" customWidth="1"/>
    <col min="5635" max="5637" width="15.7109375" customWidth="1"/>
    <col min="5889" max="5889" width="4.5703125" customWidth="1"/>
    <col min="5890" max="5890" width="40.42578125" customWidth="1"/>
    <col min="5891" max="5893" width="15.7109375" customWidth="1"/>
    <col min="6145" max="6145" width="4.5703125" customWidth="1"/>
    <col min="6146" max="6146" width="40.42578125" customWidth="1"/>
    <col min="6147" max="6149" width="15.7109375" customWidth="1"/>
    <col min="6401" max="6401" width="4.5703125" customWidth="1"/>
    <col min="6402" max="6402" width="40.42578125" customWidth="1"/>
    <col min="6403" max="6405" width="15.7109375" customWidth="1"/>
    <col min="6657" max="6657" width="4.5703125" customWidth="1"/>
    <col min="6658" max="6658" width="40.42578125" customWidth="1"/>
    <col min="6659" max="6661" width="15.7109375" customWidth="1"/>
    <col min="6913" max="6913" width="4.5703125" customWidth="1"/>
    <col min="6914" max="6914" width="40.42578125" customWidth="1"/>
    <col min="6915" max="6917" width="15.7109375" customWidth="1"/>
    <col min="7169" max="7169" width="4.5703125" customWidth="1"/>
    <col min="7170" max="7170" width="40.42578125" customWidth="1"/>
    <col min="7171" max="7173" width="15.7109375" customWidth="1"/>
    <col min="7425" max="7425" width="4.5703125" customWidth="1"/>
    <col min="7426" max="7426" width="40.42578125" customWidth="1"/>
    <col min="7427" max="7429" width="15.7109375" customWidth="1"/>
    <col min="7681" max="7681" width="4.5703125" customWidth="1"/>
    <col min="7682" max="7682" width="40.42578125" customWidth="1"/>
    <col min="7683" max="7685" width="15.7109375" customWidth="1"/>
    <col min="7937" max="7937" width="4.5703125" customWidth="1"/>
    <col min="7938" max="7938" width="40.42578125" customWidth="1"/>
    <col min="7939" max="7941" width="15.7109375" customWidth="1"/>
    <col min="8193" max="8193" width="4.5703125" customWidth="1"/>
    <col min="8194" max="8194" width="40.42578125" customWidth="1"/>
    <col min="8195" max="8197" width="15.7109375" customWidth="1"/>
    <col min="8449" max="8449" width="4.5703125" customWidth="1"/>
    <col min="8450" max="8450" width="40.42578125" customWidth="1"/>
    <col min="8451" max="8453" width="15.7109375" customWidth="1"/>
    <col min="8705" max="8705" width="4.5703125" customWidth="1"/>
    <col min="8706" max="8706" width="40.42578125" customWidth="1"/>
    <col min="8707" max="8709" width="15.7109375" customWidth="1"/>
    <col min="8961" max="8961" width="4.5703125" customWidth="1"/>
    <col min="8962" max="8962" width="40.42578125" customWidth="1"/>
    <col min="8963" max="8965" width="15.7109375" customWidth="1"/>
    <col min="9217" max="9217" width="4.5703125" customWidth="1"/>
    <col min="9218" max="9218" width="40.42578125" customWidth="1"/>
    <col min="9219" max="9221" width="15.7109375" customWidth="1"/>
    <col min="9473" max="9473" width="4.5703125" customWidth="1"/>
    <col min="9474" max="9474" width="40.42578125" customWidth="1"/>
    <col min="9475" max="9477" width="15.7109375" customWidth="1"/>
    <col min="9729" max="9729" width="4.5703125" customWidth="1"/>
    <col min="9730" max="9730" width="40.42578125" customWidth="1"/>
    <col min="9731" max="9733" width="15.7109375" customWidth="1"/>
    <col min="9985" max="9985" width="4.5703125" customWidth="1"/>
    <col min="9986" max="9986" width="40.42578125" customWidth="1"/>
    <col min="9987" max="9989" width="15.7109375" customWidth="1"/>
    <col min="10241" max="10241" width="4.5703125" customWidth="1"/>
    <col min="10242" max="10242" width="40.42578125" customWidth="1"/>
    <col min="10243" max="10245" width="15.7109375" customWidth="1"/>
    <col min="10497" max="10497" width="4.5703125" customWidth="1"/>
    <col min="10498" max="10498" width="40.42578125" customWidth="1"/>
    <col min="10499" max="10501" width="15.7109375" customWidth="1"/>
    <col min="10753" max="10753" width="4.5703125" customWidth="1"/>
    <col min="10754" max="10754" width="40.42578125" customWidth="1"/>
    <col min="10755" max="10757" width="15.7109375" customWidth="1"/>
    <col min="11009" max="11009" width="4.5703125" customWidth="1"/>
    <col min="11010" max="11010" width="40.42578125" customWidth="1"/>
    <col min="11011" max="11013" width="15.7109375" customWidth="1"/>
    <col min="11265" max="11265" width="4.5703125" customWidth="1"/>
    <col min="11266" max="11266" width="40.42578125" customWidth="1"/>
    <col min="11267" max="11269" width="15.7109375" customWidth="1"/>
    <col min="11521" max="11521" width="4.5703125" customWidth="1"/>
    <col min="11522" max="11522" width="40.42578125" customWidth="1"/>
    <col min="11523" max="11525" width="15.7109375" customWidth="1"/>
    <col min="11777" max="11777" width="4.5703125" customWidth="1"/>
    <col min="11778" max="11778" width="40.42578125" customWidth="1"/>
    <col min="11779" max="11781" width="15.7109375" customWidth="1"/>
    <col min="12033" max="12033" width="4.5703125" customWidth="1"/>
    <col min="12034" max="12034" width="40.42578125" customWidth="1"/>
    <col min="12035" max="12037" width="15.7109375" customWidth="1"/>
    <col min="12289" max="12289" width="4.5703125" customWidth="1"/>
    <col min="12290" max="12290" width="40.42578125" customWidth="1"/>
    <col min="12291" max="12293" width="15.7109375" customWidth="1"/>
    <col min="12545" max="12545" width="4.5703125" customWidth="1"/>
    <col min="12546" max="12546" width="40.42578125" customWidth="1"/>
    <col min="12547" max="12549" width="15.7109375" customWidth="1"/>
    <col min="12801" max="12801" width="4.5703125" customWidth="1"/>
    <col min="12802" max="12802" width="40.42578125" customWidth="1"/>
    <col min="12803" max="12805" width="15.7109375" customWidth="1"/>
    <col min="13057" max="13057" width="4.5703125" customWidth="1"/>
    <col min="13058" max="13058" width="40.42578125" customWidth="1"/>
    <col min="13059" max="13061" width="15.7109375" customWidth="1"/>
    <col min="13313" max="13313" width="4.5703125" customWidth="1"/>
    <col min="13314" max="13314" width="40.42578125" customWidth="1"/>
    <col min="13315" max="13317" width="15.7109375" customWidth="1"/>
    <col min="13569" max="13569" width="4.5703125" customWidth="1"/>
    <col min="13570" max="13570" width="40.42578125" customWidth="1"/>
    <col min="13571" max="13573" width="15.7109375" customWidth="1"/>
    <col min="13825" max="13825" width="4.5703125" customWidth="1"/>
    <col min="13826" max="13826" width="40.42578125" customWidth="1"/>
    <col min="13827" max="13829" width="15.7109375" customWidth="1"/>
    <col min="14081" max="14081" width="4.5703125" customWidth="1"/>
    <col min="14082" max="14082" width="40.42578125" customWidth="1"/>
    <col min="14083" max="14085" width="15.7109375" customWidth="1"/>
    <col min="14337" max="14337" width="4.5703125" customWidth="1"/>
    <col min="14338" max="14338" width="40.42578125" customWidth="1"/>
    <col min="14339" max="14341" width="15.7109375" customWidth="1"/>
    <col min="14593" max="14593" width="4.5703125" customWidth="1"/>
    <col min="14594" max="14594" width="40.42578125" customWidth="1"/>
    <col min="14595" max="14597" width="15.7109375" customWidth="1"/>
    <col min="14849" max="14849" width="4.5703125" customWidth="1"/>
    <col min="14850" max="14850" width="40.42578125" customWidth="1"/>
    <col min="14851" max="14853" width="15.7109375" customWidth="1"/>
    <col min="15105" max="15105" width="4.5703125" customWidth="1"/>
    <col min="15106" max="15106" width="40.42578125" customWidth="1"/>
    <col min="15107" max="15109" width="15.7109375" customWidth="1"/>
    <col min="15361" max="15361" width="4.5703125" customWidth="1"/>
    <col min="15362" max="15362" width="40.42578125" customWidth="1"/>
    <col min="15363" max="15365" width="15.7109375" customWidth="1"/>
    <col min="15617" max="15617" width="4.5703125" customWidth="1"/>
    <col min="15618" max="15618" width="40.42578125" customWidth="1"/>
    <col min="15619" max="15621" width="15.7109375" customWidth="1"/>
    <col min="15873" max="15873" width="4.5703125" customWidth="1"/>
    <col min="15874" max="15874" width="40.42578125" customWidth="1"/>
    <col min="15875" max="15877" width="15.7109375" customWidth="1"/>
    <col min="16129" max="16129" width="4.5703125" customWidth="1"/>
    <col min="16130" max="16130" width="40.42578125" customWidth="1"/>
    <col min="16131" max="16133" width="15.7109375" customWidth="1"/>
  </cols>
  <sheetData>
    <row r="1" spans="1:5" x14ac:dyDescent="0.25">
      <c r="A1" s="69" t="s">
        <v>0</v>
      </c>
      <c r="B1" s="69"/>
      <c r="C1" s="69"/>
      <c r="D1" s="69"/>
      <c r="E1" s="69"/>
    </row>
    <row r="2" spans="1:5" x14ac:dyDescent="0.25">
      <c r="A2" s="1" t="s">
        <v>1</v>
      </c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70" t="s">
        <v>2</v>
      </c>
      <c r="B5" s="70"/>
      <c r="C5" s="70"/>
      <c r="D5" s="70"/>
      <c r="E5" s="70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ht="38.25" x14ac:dyDescent="0.25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x14ac:dyDescent="0.25">
      <c r="A9" s="5">
        <v>1</v>
      </c>
      <c r="B9" s="5">
        <v>2</v>
      </c>
      <c r="C9" s="5">
        <v>3</v>
      </c>
      <c r="D9" s="5">
        <v>4</v>
      </c>
      <c r="E9" s="6">
        <v>5</v>
      </c>
    </row>
    <row r="10" spans="1:5" ht="15.75" x14ac:dyDescent="0.25">
      <c r="A10" s="71" t="s">
        <v>8</v>
      </c>
      <c r="B10" s="72"/>
      <c r="C10" s="7">
        <f>SUM(C11,C12,C26,C27,C28)</f>
        <v>19234341</v>
      </c>
      <c r="D10" s="7">
        <f>SUM(D11,D12,D26,D27,D28)</f>
        <v>19218738</v>
      </c>
      <c r="E10" s="8">
        <f>SUM(D10-C10)</f>
        <v>-15603</v>
      </c>
    </row>
    <row r="11" spans="1:5" ht="15.75" x14ac:dyDescent="0.25">
      <c r="A11" s="9" t="s">
        <v>9</v>
      </c>
      <c r="B11" s="9" t="s">
        <v>10</v>
      </c>
      <c r="C11" s="10">
        <v>0</v>
      </c>
      <c r="D11" s="10">
        <v>0</v>
      </c>
      <c r="E11" s="11">
        <f t="shared" ref="E11:E35" si="0">SUM(D11-C11)</f>
        <v>0</v>
      </c>
    </row>
    <row r="12" spans="1:5" ht="15.75" x14ac:dyDescent="0.25">
      <c r="A12" s="9" t="s">
        <v>11</v>
      </c>
      <c r="B12" s="12" t="s">
        <v>12</v>
      </c>
      <c r="C12" s="7">
        <f>SUM(C24,C13,C25)</f>
        <v>19234341</v>
      </c>
      <c r="D12" s="7">
        <f>SUM(D24,D13,D25)</f>
        <v>19218738</v>
      </c>
      <c r="E12" s="8">
        <f t="shared" si="0"/>
        <v>-15603</v>
      </c>
    </row>
    <row r="13" spans="1:5" ht="15.75" x14ac:dyDescent="0.25">
      <c r="A13" s="13" t="s">
        <v>13</v>
      </c>
      <c r="B13" s="13" t="s">
        <v>14</v>
      </c>
      <c r="C13" s="10">
        <f>SUM(C14:C23)</f>
        <v>19228509</v>
      </c>
      <c r="D13" s="10">
        <f>SUM(D14:D23)</f>
        <v>19212906</v>
      </c>
      <c r="E13" s="11">
        <f t="shared" si="0"/>
        <v>-15603</v>
      </c>
    </row>
    <row r="14" spans="1:5" ht="15.75" x14ac:dyDescent="0.25">
      <c r="A14" s="13" t="s">
        <v>15</v>
      </c>
      <c r="B14" s="13" t="s">
        <v>16</v>
      </c>
      <c r="C14" s="10">
        <v>1000000</v>
      </c>
      <c r="D14" s="10">
        <v>1000000</v>
      </c>
      <c r="E14" s="11">
        <f t="shared" si="0"/>
        <v>0</v>
      </c>
    </row>
    <row r="15" spans="1:5" ht="15.75" x14ac:dyDescent="0.25">
      <c r="A15" s="13" t="s">
        <v>17</v>
      </c>
      <c r="B15" s="13" t="s">
        <v>18</v>
      </c>
      <c r="C15" s="10">
        <v>18095804</v>
      </c>
      <c r="D15" s="10">
        <v>17997752</v>
      </c>
      <c r="E15" s="11">
        <f t="shared" si="0"/>
        <v>-98052</v>
      </c>
    </row>
    <row r="16" spans="1:5" ht="15.75" x14ac:dyDescent="0.25">
      <c r="A16" s="13" t="s">
        <v>19</v>
      </c>
      <c r="B16" s="13" t="s">
        <v>20</v>
      </c>
      <c r="C16" s="10">
        <v>0</v>
      </c>
      <c r="D16" s="10">
        <v>0</v>
      </c>
      <c r="E16" s="11">
        <f t="shared" si="0"/>
        <v>0</v>
      </c>
    </row>
    <row r="17" spans="1:9" ht="15.75" x14ac:dyDescent="0.25">
      <c r="A17" s="13" t="s">
        <v>21</v>
      </c>
      <c r="B17" s="13" t="s">
        <v>22</v>
      </c>
      <c r="C17" s="10">
        <v>0</v>
      </c>
      <c r="D17" s="10">
        <v>0</v>
      </c>
      <c r="E17" s="11">
        <f t="shared" si="0"/>
        <v>0</v>
      </c>
    </row>
    <row r="18" spans="1:9" ht="26.25" x14ac:dyDescent="0.25">
      <c r="A18" s="13" t="s">
        <v>23</v>
      </c>
      <c r="B18" s="13" t="s">
        <v>24</v>
      </c>
      <c r="C18" s="10">
        <v>36298</v>
      </c>
      <c r="D18" s="10">
        <v>23751</v>
      </c>
      <c r="E18" s="11">
        <f t="shared" si="0"/>
        <v>-12547</v>
      </c>
    </row>
    <row r="19" spans="1:9" ht="26.25" x14ac:dyDescent="0.25">
      <c r="A19" s="13" t="s">
        <v>25</v>
      </c>
      <c r="B19" s="13" t="s">
        <v>26</v>
      </c>
      <c r="C19" s="10">
        <v>0</v>
      </c>
      <c r="D19" s="10">
        <v>13998</v>
      </c>
      <c r="E19" s="11">
        <f t="shared" si="0"/>
        <v>13998</v>
      </c>
    </row>
    <row r="20" spans="1:9" ht="15.75" x14ac:dyDescent="0.25">
      <c r="A20" s="13" t="s">
        <v>27</v>
      </c>
      <c r="B20" s="13" t="s">
        <v>28</v>
      </c>
      <c r="C20" s="10">
        <v>33652</v>
      </c>
      <c r="D20" s="10">
        <v>48583</v>
      </c>
      <c r="E20" s="11">
        <f t="shared" si="0"/>
        <v>14931</v>
      </c>
    </row>
    <row r="21" spans="1:9" ht="15.75" x14ac:dyDescent="0.25">
      <c r="A21" s="13" t="s">
        <v>29</v>
      </c>
      <c r="B21" s="13" t="s">
        <v>30</v>
      </c>
      <c r="C21" s="10">
        <v>24548</v>
      </c>
      <c r="D21" s="10">
        <v>12765</v>
      </c>
      <c r="E21" s="11">
        <f t="shared" si="0"/>
        <v>-11783</v>
      </c>
    </row>
    <row r="22" spans="1:9" ht="26.25" x14ac:dyDescent="0.25">
      <c r="A22" s="13" t="s">
        <v>31</v>
      </c>
      <c r="B22" s="13" t="s">
        <v>32</v>
      </c>
      <c r="C22" s="10">
        <v>38207</v>
      </c>
      <c r="D22" s="10">
        <v>116057</v>
      </c>
      <c r="E22" s="11">
        <f>SUM(D22-C22)</f>
        <v>77850</v>
      </c>
    </row>
    <row r="23" spans="1:9" ht="15.75" x14ac:dyDescent="0.25">
      <c r="A23" s="13" t="s">
        <v>33</v>
      </c>
      <c r="B23" s="13" t="s">
        <v>34</v>
      </c>
      <c r="C23" s="10">
        <v>0</v>
      </c>
      <c r="D23" s="10">
        <v>0</v>
      </c>
      <c r="E23" s="11">
        <f t="shared" si="0"/>
        <v>0</v>
      </c>
    </row>
    <row r="24" spans="1:9" ht="26.25" x14ac:dyDescent="0.25">
      <c r="A24" s="13" t="s">
        <v>35</v>
      </c>
      <c r="B24" s="13" t="s">
        <v>36</v>
      </c>
      <c r="C24" s="10">
        <v>5832</v>
      </c>
      <c r="D24" s="10">
        <v>5832</v>
      </c>
      <c r="E24" s="11">
        <f t="shared" si="0"/>
        <v>0</v>
      </c>
    </row>
    <row r="25" spans="1:9" ht="15.75" x14ac:dyDescent="0.25">
      <c r="A25" s="13" t="s">
        <v>37</v>
      </c>
      <c r="B25" s="13" t="s">
        <v>38</v>
      </c>
      <c r="C25" s="10">
        <v>0</v>
      </c>
      <c r="D25" s="10">
        <v>0</v>
      </c>
      <c r="E25" s="11">
        <f t="shared" si="0"/>
        <v>0</v>
      </c>
    </row>
    <row r="26" spans="1:9" ht="15.75" x14ac:dyDescent="0.25">
      <c r="A26" s="9" t="s">
        <v>39</v>
      </c>
      <c r="B26" s="12" t="s">
        <v>40</v>
      </c>
      <c r="C26" s="10">
        <v>0</v>
      </c>
      <c r="D26" s="10">
        <v>0</v>
      </c>
      <c r="E26" s="11">
        <f t="shared" si="0"/>
        <v>0</v>
      </c>
    </row>
    <row r="27" spans="1:9" ht="26.25" x14ac:dyDescent="0.25">
      <c r="A27" s="9" t="s">
        <v>41</v>
      </c>
      <c r="B27" s="12" t="s">
        <v>42</v>
      </c>
      <c r="C27" s="10">
        <v>0</v>
      </c>
      <c r="D27" s="10">
        <v>0</v>
      </c>
      <c r="E27" s="11">
        <f t="shared" si="0"/>
        <v>0</v>
      </c>
    </row>
    <row r="28" spans="1:9" ht="26.25" x14ac:dyDescent="0.25">
      <c r="A28" s="9" t="s">
        <v>43</v>
      </c>
      <c r="B28" s="12" t="s">
        <v>44</v>
      </c>
      <c r="C28" s="10">
        <v>0</v>
      </c>
      <c r="D28" s="10">
        <v>0</v>
      </c>
      <c r="E28" s="11">
        <f t="shared" si="0"/>
        <v>0</v>
      </c>
    </row>
    <row r="29" spans="1:9" ht="15.75" x14ac:dyDescent="0.25">
      <c r="A29" s="71" t="s">
        <v>45</v>
      </c>
      <c r="B29" s="72"/>
      <c r="C29" s="7">
        <f>SUM(C30:C34)</f>
        <v>349502</v>
      </c>
      <c r="D29" s="7">
        <f>SUM(D30:D34)</f>
        <v>368527</v>
      </c>
      <c r="E29" s="8">
        <f t="shared" si="0"/>
        <v>19025</v>
      </c>
    </row>
    <row r="30" spans="1:9" ht="15.75" x14ac:dyDescent="0.25">
      <c r="A30" s="13" t="s">
        <v>13</v>
      </c>
      <c r="B30" s="14" t="s">
        <v>46</v>
      </c>
      <c r="C30" s="10">
        <v>28976</v>
      </c>
      <c r="D30" s="10">
        <v>29808</v>
      </c>
      <c r="E30" s="11">
        <f t="shared" si="0"/>
        <v>832</v>
      </c>
    </row>
    <row r="31" spans="1:9" ht="15.75" x14ac:dyDescent="0.25">
      <c r="A31" s="13" t="s">
        <v>35</v>
      </c>
      <c r="B31" s="14" t="s">
        <v>47</v>
      </c>
      <c r="C31" s="10">
        <v>305463</v>
      </c>
      <c r="D31" s="10">
        <v>326232</v>
      </c>
      <c r="E31" s="11">
        <f t="shared" si="0"/>
        <v>20769</v>
      </c>
    </row>
    <row r="32" spans="1:9" ht="15.75" x14ac:dyDescent="0.25">
      <c r="A32" s="13" t="s">
        <v>37</v>
      </c>
      <c r="B32" s="14" t="s">
        <v>48</v>
      </c>
      <c r="C32" s="10">
        <v>24</v>
      </c>
      <c r="D32" s="10">
        <v>14</v>
      </c>
      <c r="E32" s="11">
        <f t="shared" si="0"/>
        <v>-10</v>
      </c>
      <c r="I32" s="15"/>
    </row>
    <row r="33" spans="1:7" ht="15.75" x14ac:dyDescent="0.25">
      <c r="A33" s="13" t="s">
        <v>49</v>
      </c>
      <c r="B33" s="14" t="s">
        <v>50</v>
      </c>
      <c r="C33" s="10">
        <v>0</v>
      </c>
      <c r="D33" s="10">
        <v>0</v>
      </c>
      <c r="E33" s="11">
        <f t="shared" si="0"/>
        <v>0</v>
      </c>
    </row>
    <row r="34" spans="1:7" ht="15.75" x14ac:dyDescent="0.25">
      <c r="A34" s="16" t="s">
        <v>51</v>
      </c>
      <c r="B34" s="17" t="s">
        <v>52</v>
      </c>
      <c r="C34" s="10">
        <v>15039</v>
      </c>
      <c r="D34" s="10">
        <v>12473</v>
      </c>
      <c r="E34" s="11">
        <f t="shared" si="0"/>
        <v>-2566</v>
      </c>
    </row>
    <row r="35" spans="1:7" ht="15.75" x14ac:dyDescent="0.25">
      <c r="A35" s="71" t="s">
        <v>53</v>
      </c>
      <c r="B35" s="72"/>
      <c r="C35" s="7">
        <f>SUM(C10,C29)</f>
        <v>19583843</v>
      </c>
      <c r="D35" s="7">
        <f>SUM(D10,D29)</f>
        <v>19587265</v>
      </c>
      <c r="E35" s="8">
        <f t="shared" si="0"/>
        <v>3422</v>
      </c>
    </row>
    <row r="36" spans="1:7" ht="15.75" x14ac:dyDescent="0.25">
      <c r="A36" s="18"/>
    </row>
    <row r="37" spans="1:7" ht="15.75" x14ac:dyDescent="0.25">
      <c r="A37" s="18"/>
    </row>
    <row r="38" spans="1:7" x14ac:dyDescent="0.25">
      <c r="A38" s="19"/>
      <c r="B38" s="68"/>
      <c r="C38" s="68"/>
      <c r="D38" s="68"/>
      <c r="E38" s="68"/>
    </row>
    <row r="39" spans="1:7" x14ac:dyDescent="0.25">
      <c r="A39" s="19"/>
      <c r="B39" s="19"/>
      <c r="C39" s="19"/>
      <c r="D39" s="19"/>
      <c r="E39" s="19"/>
      <c r="G39" s="20"/>
    </row>
    <row r="40" spans="1:7" x14ac:dyDescent="0.25">
      <c r="A40" s="19"/>
      <c r="B40" s="19"/>
      <c r="C40" s="19"/>
      <c r="D40" s="19"/>
      <c r="E40" s="19"/>
    </row>
    <row r="41" spans="1:7" x14ac:dyDescent="0.25">
      <c r="A41" s="19"/>
      <c r="B41" s="19"/>
      <c r="C41" s="19"/>
      <c r="D41" s="19"/>
      <c r="E41" s="19"/>
    </row>
  </sheetData>
  <mergeCells count="6">
    <mergeCell ref="B38:E38"/>
    <mergeCell ref="A1:E1"/>
    <mergeCell ref="A5:E5"/>
    <mergeCell ref="A10:B10"/>
    <mergeCell ref="A29:B29"/>
    <mergeCell ref="A35:B35"/>
  </mergeCells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C11" sqref="C11"/>
    </sheetView>
  </sheetViews>
  <sheetFormatPr defaultColWidth="17" defaultRowHeight="15" x14ac:dyDescent="0.25"/>
  <cols>
    <col min="1" max="1" width="97.42578125" style="22" customWidth="1"/>
    <col min="2" max="2" width="17.7109375" style="22" customWidth="1"/>
    <col min="3" max="4" width="19.7109375" style="22" customWidth="1"/>
    <col min="5" max="256" width="17" style="22"/>
    <col min="257" max="257" width="97.42578125" style="22" customWidth="1"/>
    <col min="258" max="258" width="17.7109375" style="22" customWidth="1"/>
    <col min="259" max="260" width="19.7109375" style="22" customWidth="1"/>
    <col min="261" max="512" width="17" style="22"/>
    <col min="513" max="513" width="97.42578125" style="22" customWidth="1"/>
    <col min="514" max="514" width="17.7109375" style="22" customWidth="1"/>
    <col min="515" max="516" width="19.7109375" style="22" customWidth="1"/>
    <col min="517" max="768" width="17" style="22"/>
    <col min="769" max="769" width="97.42578125" style="22" customWidth="1"/>
    <col min="770" max="770" width="17.7109375" style="22" customWidth="1"/>
    <col min="771" max="772" width="19.7109375" style="22" customWidth="1"/>
    <col min="773" max="1024" width="17" style="22"/>
    <col min="1025" max="1025" width="97.42578125" style="22" customWidth="1"/>
    <col min="1026" max="1026" width="17.7109375" style="22" customWidth="1"/>
    <col min="1027" max="1028" width="19.7109375" style="22" customWidth="1"/>
    <col min="1029" max="1280" width="17" style="22"/>
    <col min="1281" max="1281" width="97.42578125" style="22" customWidth="1"/>
    <col min="1282" max="1282" width="17.7109375" style="22" customWidth="1"/>
    <col min="1283" max="1284" width="19.7109375" style="22" customWidth="1"/>
    <col min="1285" max="1536" width="17" style="22"/>
    <col min="1537" max="1537" width="97.42578125" style="22" customWidth="1"/>
    <col min="1538" max="1538" width="17.7109375" style="22" customWidth="1"/>
    <col min="1539" max="1540" width="19.7109375" style="22" customWidth="1"/>
    <col min="1541" max="1792" width="17" style="22"/>
    <col min="1793" max="1793" width="97.42578125" style="22" customWidth="1"/>
    <col min="1794" max="1794" width="17.7109375" style="22" customWidth="1"/>
    <col min="1795" max="1796" width="19.7109375" style="22" customWidth="1"/>
    <col min="1797" max="2048" width="17" style="22"/>
    <col min="2049" max="2049" width="97.42578125" style="22" customWidth="1"/>
    <col min="2050" max="2050" width="17.7109375" style="22" customWidth="1"/>
    <col min="2051" max="2052" width="19.7109375" style="22" customWidth="1"/>
    <col min="2053" max="2304" width="17" style="22"/>
    <col min="2305" max="2305" width="97.42578125" style="22" customWidth="1"/>
    <col min="2306" max="2306" width="17.7109375" style="22" customWidth="1"/>
    <col min="2307" max="2308" width="19.7109375" style="22" customWidth="1"/>
    <col min="2309" max="2560" width="17" style="22"/>
    <col min="2561" max="2561" width="97.42578125" style="22" customWidth="1"/>
    <col min="2562" max="2562" width="17.7109375" style="22" customWidth="1"/>
    <col min="2563" max="2564" width="19.7109375" style="22" customWidth="1"/>
    <col min="2565" max="2816" width="17" style="22"/>
    <col min="2817" max="2817" width="97.42578125" style="22" customWidth="1"/>
    <col min="2818" max="2818" width="17.7109375" style="22" customWidth="1"/>
    <col min="2819" max="2820" width="19.7109375" style="22" customWidth="1"/>
    <col min="2821" max="3072" width="17" style="22"/>
    <col min="3073" max="3073" width="97.42578125" style="22" customWidth="1"/>
    <col min="3074" max="3074" width="17.7109375" style="22" customWidth="1"/>
    <col min="3075" max="3076" width="19.7109375" style="22" customWidth="1"/>
    <col min="3077" max="3328" width="17" style="22"/>
    <col min="3329" max="3329" width="97.42578125" style="22" customWidth="1"/>
    <col min="3330" max="3330" width="17.7109375" style="22" customWidth="1"/>
    <col min="3331" max="3332" width="19.7109375" style="22" customWidth="1"/>
    <col min="3333" max="3584" width="17" style="22"/>
    <col min="3585" max="3585" width="97.42578125" style="22" customWidth="1"/>
    <col min="3586" max="3586" width="17.7109375" style="22" customWidth="1"/>
    <col min="3587" max="3588" width="19.7109375" style="22" customWidth="1"/>
    <col min="3589" max="3840" width="17" style="22"/>
    <col min="3841" max="3841" width="97.42578125" style="22" customWidth="1"/>
    <col min="3842" max="3842" width="17.7109375" style="22" customWidth="1"/>
    <col min="3843" max="3844" width="19.7109375" style="22" customWidth="1"/>
    <col min="3845" max="4096" width="17" style="22"/>
    <col min="4097" max="4097" width="97.42578125" style="22" customWidth="1"/>
    <col min="4098" max="4098" width="17.7109375" style="22" customWidth="1"/>
    <col min="4099" max="4100" width="19.7109375" style="22" customWidth="1"/>
    <col min="4101" max="4352" width="17" style="22"/>
    <col min="4353" max="4353" width="97.42578125" style="22" customWidth="1"/>
    <col min="4354" max="4354" width="17.7109375" style="22" customWidth="1"/>
    <col min="4355" max="4356" width="19.7109375" style="22" customWidth="1"/>
    <col min="4357" max="4608" width="17" style="22"/>
    <col min="4609" max="4609" width="97.42578125" style="22" customWidth="1"/>
    <col min="4610" max="4610" width="17.7109375" style="22" customWidth="1"/>
    <col min="4611" max="4612" width="19.7109375" style="22" customWidth="1"/>
    <col min="4613" max="4864" width="17" style="22"/>
    <col min="4865" max="4865" width="97.42578125" style="22" customWidth="1"/>
    <col min="4866" max="4866" width="17.7109375" style="22" customWidth="1"/>
    <col min="4867" max="4868" width="19.7109375" style="22" customWidth="1"/>
    <col min="4869" max="5120" width="17" style="22"/>
    <col min="5121" max="5121" width="97.42578125" style="22" customWidth="1"/>
    <col min="5122" max="5122" width="17.7109375" style="22" customWidth="1"/>
    <col min="5123" max="5124" width="19.7109375" style="22" customWidth="1"/>
    <col min="5125" max="5376" width="17" style="22"/>
    <col min="5377" max="5377" width="97.42578125" style="22" customWidth="1"/>
    <col min="5378" max="5378" width="17.7109375" style="22" customWidth="1"/>
    <col min="5379" max="5380" width="19.7109375" style="22" customWidth="1"/>
    <col min="5381" max="5632" width="17" style="22"/>
    <col min="5633" max="5633" width="97.42578125" style="22" customWidth="1"/>
    <col min="5634" max="5634" width="17.7109375" style="22" customWidth="1"/>
    <col min="5635" max="5636" width="19.7109375" style="22" customWidth="1"/>
    <col min="5637" max="5888" width="17" style="22"/>
    <col min="5889" max="5889" width="97.42578125" style="22" customWidth="1"/>
    <col min="5890" max="5890" width="17.7109375" style="22" customWidth="1"/>
    <col min="5891" max="5892" width="19.7109375" style="22" customWidth="1"/>
    <col min="5893" max="6144" width="17" style="22"/>
    <col min="6145" max="6145" width="97.42578125" style="22" customWidth="1"/>
    <col min="6146" max="6146" width="17.7109375" style="22" customWidth="1"/>
    <col min="6147" max="6148" width="19.7109375" style="22" customWidth="1"/>
    <col min="6149" max="6400" width="17" style="22"/>
    <col min="6401" max="6401" width="97.42578125" style="22" customWidth="1"/>
    <col min="6402" max="6402" width="17.7109375" style="22" customWidth="1"/>
    <col min="6403" max="6404" width="19.7109375" style="22" customWidth="1"/>
    <col min="6405" max="6656" width="17" style="22"/>
    <col min="6657" max="6657" width="97.42578125" style="22" customWidth="1"/>
    <col min="6658" max="6658" width="17.7109375" style="22" customWidth="1"/>
    <col min="6659" max="6660" width="19.7109375" style="22" customWidth="1"/>
    <col min="6661" max="6912" width="17" style="22"/>
    <col min="6913" max="6913" width="97.42578125" style="22" customWidth="1"/>
    <col min="6914" max="6914" width="17.7109375" style="22" customWidth="1"/>
    <col min="6915" max="6916" width="19.7109375" style="22" customWidth="1"/>
    <col min="6917" max="7168" width="17" style="22"/>
    <col min="7169" max="7169" width="97.42578125" style="22" customWidth="1"/>
    <col min="7170" max="7170" width="17.7109375" style="22" customWidth="1"/>
    <col min="7171" max="7172" width="19.7109375" style="22" customWidth="1"/>
    <col min="7173" max="7424" width="17" style="22"/>
    <col min="7425" max="7425" width="97.42578125" style="22" customWidth="1"/>
    <col min="7426" max="7426" width="17.7109375" style="22" customWidth="1"/>
    <col min="7427" max="7428" width="19.7109375" style="22" customWidth="1"/>
    <col min="7429" max="7680" width="17" style="22"/>
    <col min="7681" max="7681" width="97.42578125" style="22" customWidth="1"/>
    <col min="7682" max="7682" width="17.7109375" style="22" customWidth="1"/>
    <col min="7683" max="7684" width="19.7109375" style="22" customWidth="1"/>
    <col min="7685" max="7936" width="17" style="22"/>
    <col min="7937" max="7937" width="97.42578125" style="22" customWidth="1"/>
    <col min="7938" max="7938" width="17.7109375" style="22" customWidth="1"/>
    <col min="7939" max="7940" width="19.7109375" style="22" customWidth="1"/>
    <col min="7941" max="8192" width="17" style="22"/>
    <col min="8193" max="8193" width="97.42578125" style="22" customWidth="1"/>
    <col min="8194" max="8194" width="17.7109375" style="22" customWidth="1"/>
    <col min="8195" max="8196" width="19.7109375" style="22" customWidth="1"/>
    <col min="8197" max="8448" width="17" style="22"/>
    <col min="8449" max="8449" width="97.42578125" style="22" customWidth="1"/>
    <col min="8450" max="8450" width="17.7109375" style="22" customWidth="1"/>
    <col min="8451" max="8452" width="19.7109375" style="22" customWidth="1"/>
    <col min="8453" max="8704" width="17" style="22"/>
    <col min="8705" max="8705" width="97.42578125" style="22" customWidth="1"/>
    <col min="8706" max="8706" width="17.7109375" style="22" customWidth="1"/>
    <col min="8707" max="8708" width="19.7109375" style="22" customWidth="1"/>
    <col min="8709" max="8960" width="17" style="22"/>
    <col min="8961" max="8961" width="97.42578125" style="22" customWidth="1"/>
    <col min="8962" max="8962" width="17.7109375" style="22" customWidth="1"/>
    <col min="8963" max="8964" width="19.7109375" style="22" customWidth="1"/>
    <col min="8965" max="9216" width="17" style="22"/>
    <col min="9217" max="9217" width="97.42578125" style="22" customWidth="1"/>
    <col min="9218" max="9218" width="17.7109375" style="22" customWidth="1"/>
    <col min="9219" max="9220" width="19.7109375" style="22" customWidth="1"/>
    <col min="9221" max="9472" width="17" style="22"/>
    <col min="9473" max="9473" width="97.42578125" style="22" customWidth="1"/>
    <col min="9474" max="9474" width="17.7109375" style="22" customWidth="1"/>
    <col min="9475" max="9476" width="19.7109375" style="22" customWidth="1"/>
    <col min="9477" max="9728" width="17" style="22"/>
    <col min="9729" max="9729" width="97.42578125" style="22" customWidth="1"/>
    <col min="9730" max="9730" width="17.7109375" style="22" customWidth="1"/>
    <col min="9731" max="9732" width="19.7109375" style="22" customWidth="1"/>
    <col min="9733" max="9984" width="17" style="22"/>
    <col min="9985" max="9985" width="97.42578125" style="22" customWidth="1"/>
    <col min="9986" max="9986" width="17.7109375" style="22" customWidth="1"/>
    <col min="9987" max="9988" width="19.7109375" style="22" customWidth="1"/>
    <col min="9989" max="10240" width="17" style="22"/>
    <col min="10241" max="10241" width="97.42578125" style="22" customWidth="1"/>
    <col min="10242" max="10242" width="17.7109375" style="22" customWidth="1"/>
    <col min="10243" max="10244" width="19.7109375" style="22" customWidth="1"/>
    <col min="10245" max="10496" width="17" style="22"/>
    <col min="10497" max="10497" width="97.42578125" style="22" customWidth="1"/>
    <col min="10498" max="10498" width="17.7109375" style="22" customWidth="1"/>
    <col min="10499" max="10500" width="19.7109375" style="22" customWidth="1"/>
    <col min="10501" max="10752" width="17" style="22"/>
    <col min="10753" max="10753" width="97.42578125" style="22" customWidth="1"/>
    <col min="10754" max="10754" width="17.7109375" style="22" customWidth="1"/>
    <col min="10755" max="10756" width="19.7109375" style="22" customWidth="1"/>
    <col min="10757" max="11008" width="17" style="22"/>
    <col min="11009" max="11009" width="97.42578125" style="22" customWidth="1"/>
    <col min="11010" max="11010" width="17.7109375" style="22" customWidth="1"/>
    <col min="11011" max="11012" width="19.7109375" style="22" customWidth="1"/>
    <col min="11013" max="11264" width="17" style="22"/>
    <col min="11265" max="11265" width="97.42578125" style="22" customWidth="1"/>
    <col min="11266" max="11266" width="17.7109375" style="22" customWidth="1"/>
    <col min="11267" max="11268" width="19.7109375" style="22" customWidth="1"/>
    <col min="11269" max="11520" width="17" style="22"/>
    <col min="11521" max="11521" width="97.42578125" style="22" customWidth="1"/>
    <col min="11522" max="11522" width="17.7109375" style="22" customWidth="1"/>
    <col min="11523" max="11524" width="19.7109375" style="22" customWidth="1"/>
    <col min="11525" max="11776" width="17" style="22"/>
    <col min="11777" max="11777" width="97.42578125" style="22" customWidth="1"/>
    <col min="11778" max="11778" width="17.7109375" style="22" customWidth="1"/>
    <col min="11779" max="11780" width="19.7109375" style="22" customWidth="1"/>
    <col min="11781" max="12032" width="17" style="22"/>
    <col min="12033" max="12033" width="97.42578125" style="22" customWidth="1"/>
    <col min="12034" max="12034" width="17.7109375" style="22" customWidth="1"/>
    <col min="12035" max="12036" width="19.7109375" style="22" customWidth="1"/>
    <col min="12037" max="12288" width="17" style="22"/>
    <col min="12289" max="12289" width="97.42578125" style="22" customWidth="1"/>
    <col min="12290" max="12290" width="17.7109375" style="22" customWidth="1"/>
    <col min="12291" max="12292" width="19.7109375" style="22" customWidth="1"/>
    <col min="12293" max="12544" width="17" style="22"/>
    <col min="12545" max="12545" width="97.42578125" style="22" customWidth="1"/>
    <col min="12546" max="12546" width="17.7109375" style="22" customWidth="1"/>
    <col min="12547" max="12548" width="19.7109375" style="22" customWidth="1"/>
    <col min="12549" max="12800" width="17" style="22"/>
    <col min="12801" max="12801" width="97.42578125" style="22" customWidth="1"/>
    <col min="12802" max="12802" width="17.7109375" style="22" customWidth="1"/>
    <col min="12803" max="12804" width="19.7109375" style="22" customWidth="1"/>
    <col min="12805" max="13056" width="17" style="22"/>
    <col min="13057" max="13057" width="97.42578125" style="22" customWidth="1"/>
    <col min="13058" max="13058" width="17.7109375" style="22" customWidth="1"/>
    <col min="13059" max="13060" width="19.7109375" style="22" customWidth="1"/>
    <col min="13061" max="13312" width="17" style="22"/>
    <col min="13313" max="13313" width="97.42578125" style="22" customWidth="1"/>
    <col min="13314" max="13314" width="17.7109375" style="22" customWidth="1"/>
    <col min="13315" max="13316" width="19.7109375" style="22" customWidth="1"/>
    <col min="13317" max="13568" width="17" style="22"/>
    <col min="13569" max="13569" width="97.42578125" style="22" customWidth="1"/>
    <col min="13570" max="13570" width="17.7109375" style="22" customWidth="1"/>
    <col min="13571" max="13572" width="19.7109375" style="22" customWidth="1"/>
    <col min="13573" max="13824" width="17" style="22"/>
    <col min="13825" max="13825" width="97.42578125" style="22" customWidth="1"/>
    <col min="13826" max="13826" width="17.7109375" style="22" customWidth="1"/>
    <col min="13827" max="13828" width="19.7109375" style="22" customWidth="1"/>
    <col min="13829" max="14080" width="17" style="22"/>
    <col min="14081" max="14081" width="97.42578125" style="22" customWidth="1"/>
    <col min="14082" max="14082" width="17.7109375" style="22" customWidth="1"/>
    <col min="14083" max="14084" width="19.7109375" style="22" customWidth="1"/>
    <col min="14085" max="14336" width="17" style="22"/>
    <col min="14337" max="14337" width="97.42578125" style="22" customWidth="1"/>
    <col min="14338" max="14338" width="17.7109375" style="22" customWidth="1"/>
    <col min="14339" max="14340" width="19.7109375" style="22" customWidth="1"/>
    <col min="14341" max="14592" width="17" style="22"/>
    <col min="14593" max="14593" width="97.42578125" style="22" customWidth="1"/>
    <col min="14594" max="14594" width="17.7109375" style="22" customWidth="1"/>
    <col min="14595" max="14596" width="19.7109375" style="22" customWidth="1"/>
    <col min="14597" max="14848" width="17" style="22"/>
    <col min="14849" max="14849" width="97.42578125" style="22" customWidth="1"/>
    <col min="14850" max="14850" width="17.7109375" style="22" customWidth="1"/>
    <col min="14851" max="14852" width="19.7109375" style="22" customWidth="1"/>
    <col min="14853" max="15104" width="17" style="22"/>
    <col min="15105" max="15105" width="97.42578125" style="22" customWidth="1"/>
    <col min="15106" max="15106" width="17.7109375" style="22" customWidth="1"/>
    <col min="15107" max="15108" width="19.7109375" style="22" customWidth="1"/>
    <col min="15109" max="15360" width="17" style="22"/>
    <col min="15361" max="15361" width="97.42578125" style="22" customWidth="1"/>
    <col min="15362" max="15362" width="17.7109375" style="22" customWidth="1"/>
    <col min="15363" max="15364" width="19.7109375" style="22" customWidth="1"/>
    <col min="15365" max="15616" width="17" style="22"/>
    <col min="15617" max="15617" width="97.42578125" style="22" customWidth="1"/>
    <col min="15618" max="15618" width="17.7109375" style="22" customWidth="1"/>
    <col min="15619" max="15620" width="19.7109375" style="22" customWidth="1"/>
    <col min="15621" max="15872" width="17" style="22"/>
    <col min="15873" max="15873" width="97.42578125" style="22" customWidth="1"/>
    <col min="15874" max="15874" width="17.7109375" style="22" customWidth="1"/>
    <col min="15875" max="15876" width="19.7109375" style="22" customWidth="1"/>
    <col min="15877" max="16128" width="17" style="22"/>
    <col min="16129" max="16129" width="97.42578125" style="22" customWidth="1"/>
    <col min="16130" max="16130" width="17.7109375" style="22" customWidth="1"/>
    <col min="16131" max="16132" width="19.7109375" style="22" customWidth="1"/>
    <col min="16133" max="16384" width="17" style="22"/>
  </cols>
  <sheetData>
    <row r="1" spans="1:4" ht="25.5" x14ac:dyDescent="0.25">
      <c r="A1" s="21" t="s">
        <v>54</v>
      </c>
      <c r="B1" s="21"/>
      <c r="C1" s="21"/>
      <c r="D1" s="21"/>
    </row>
    <row r="2" spans="1:4" x14ac:dyDescent="0.25">
      <c r="A2" s="21"/>
      <c r="B2" s="21"/>
      <c r="C2" s="21"/>
      <c r="D2" s="21"/>
    </row>
    <row r="3" spans="1:4" x14ac:dyDescent="0.25">
      <c r="A3" s="23" t="s">
        <v>55</v>
      </c>
      <c r="B3" s="24"/>
      <c r="C3" s="24"/>
      <c r="D3" s="24"/>
    </row>
    <row r="4" spans="1:4" x14ac:dyDescent="0.25">
      <c r="A4" s="23" t="s">
        <v>56</v>
      </c>
      <c r="B4" s="25"/>
      <c r="C4" s="25"/>
      <c r="D4" s="25"/>
    </row>
    <row r="5" spans="1:4" x14ac:dyDescent="0.25">
      <c r="A5" s="26"/>
      <c r="B5" s="26"/>
      <c r="C5" s="26"/>
      <c r="D5" s="26"/>
    </row>
    <row r="6" spans="1:4" x14ac:dyDescent="0.25">
      <c r="A6" s="27" t="s">
        <v>57</v>
      </c>
      <c r="B6" s="28">
        <f>B7+B17</f>
        <v>329580.86</v>
      </c>
      <c r="C6" s="26"/>
      <c r="D6" s="26"/>
    </row>
    <row r="7" spans="1:4" x14ac:dyDescent="0.25">
      <c r="A7" s="29" t="s">
        <v>58</v>
      </c>
      <c r="B7" s="30">
        <v>131063.99</v>
      </c>
      <c r="C7" s="31"/>
      <c r="D7" s="31"/>
    </row>
    <row r="8" spans="1:4" x14ac:dyDescent="0.25">
      <c r="A8" s="32" t="s">
        <v>59</v>
      </c>
      <c r="B8" s="31">
        <v>4999</v>
      </c>
      <c r="C8" s="31"/>
      <c r="D8" s="31"/>
    </row>
    <row r="9" spans="1:4" x14ac:dyDescent="0.25">
      <c r="A9" s="32" t="s">
        <v>60</v>
      </c>
      <c r="B9" s="31">
        <v>8000</v>
      </c>
      <c r="C9" s="31"/>
      <c r="D9" s="31"/>
    </row>
    <row r="10" spans="1:4" x14ac:dyDescent="0.25">
      <c r="A10" s="32" t="s">
        <v>61</v>
      </c>
      <c r="B10" s="31">
        <v>10980</v>
      </c>
      <c r="C10" s="31"/>
      <c r="D10" s="31"/>
    </row>
    <row r="11" spans="1:4" x14ac:dyDescent="0.25">
      <c r="A11" s="32" t="s">
        <v>62</v>
      </c>
      <c r="B11" s="31">
        <v>13997.99</v>
      </c>
      <c r="C11" s="31"/>
      <c r="D11" s="31"/>
    </row>
    <row r="12" spans="1:4" x14ac:dyDescent="0.25">
      <c r="A12" s="32" t="s">
        <v>63</v>
      </c>
      <c r="B12" s="31">
        <v>20664</v>
      </c>
      <c r="C12" s="31"/>
      <c r="D12" s="31"/>
    </row>
    <row r="13" spans="1:4" x14ac:dyDescent="0.25">
      <c r="A13" s="32" t="s">
        <v>64</v>
      </c>
      <c r="B13" s="31">
        <v>13121</v>
      </c>
      <c r="C13" s="31"/>
      <c r="D13" s="31"/>
    </row>
    <row r="14" spans="1:4" x14ac:dyDescent="0.25">
      <c r="A14" s="32" t="s">
        <v>65</v>
      </c>
      <c r="B14" s="31">
        <v>9490</v>
      </c>
      <c r="C14" s="31"/>
      <c r="D14" s="31"/>
    </row>
    <row r="15" spans="1:4" x14ac:dyDescent="0.25">
      <c r="A15" s="32" t="s">
        <v>66</v>
      </c>
      <c r="B15" s="31">
        <v>28412</v>
      </c>
      <c r="C15" s="31"/>
      <c r="D15" s="31"/>
    </row>
    <row r="16" spans="1:4" x14ac:dyDescent="0.25">
      <c r="A16" s="32" t="s">
        <v>67</v>
      </c>
      <c r="B16" s="31">
        <v>21400</v>
      </c>
      <c r="C16" s="31"/>
      <c r="D16" s="31"/>
    </row>
    <row r="17" spans="1:5" x14ac:dyDescent="0.25">
      <c r="A17" s="33" t="s">
        <v>68</v>
      </c>
      <c r="B17" s="30">
        <v>198516.87</v>
      </c>
      <c r="C17" s="31"/>
      <c r="D17" s="31"/>
    </row>
    <row r="18" spans="1:5" x14ac:dyDescent="0.25">
      <c r="A18" s="33"/>
      <c r="B18" s="30"/>
      <c r="C18" s="31"/>
      <c r="D18" s="31"/>
    </row>
    <row r="19" spans="1:5" x14ac:dyDescent="0.25">
      <c r="A19" s="34" t="s">
        <v>69</v>
      </c>
      <c r="B19" s="27">
        <f>SUM(B20)</f>
        <v>345183.64</v>
      </c>
      <c r="C19" s="31"/>
      <c r="D19" s="31"/>
    </row>
    <row r="20" spans="1:5" x14ac:dyDescent="0.25">
      <c r="A20" s="35" t="s">
        <v>70</v>
      </c>
      <c r="B20" s="36">
        <v>345183.64</v>
      </c>
    </row>
    <row r="21" spans="1:5" x14ac:dyDescent="0.25">
      <c r="A21" s="24" t="s">
        <v>71</v>
      </c>
    </row>
    <row r="22" spans="1:5" x14ac:dyDescent="0.25">
      <c r="A22" s="37" t="s">
        <v>72</v>
      </c>
    </row>
    <row r="23" spans="1:5" x14ac:dyDescent="0.25">
      <c r="A23" s="73" t="s">
        <v>73</v>
      </c>
      <c r="B23" s="73"/>
      <c r="C23" s="73"/>
      <c r="D23" s="73"/>
    </row>
    <row r="24" spans="1:5" x14ac:dyDescent="0.25">
      <c r="A24" s="35" t="s">
        <v>74</v>
      </c>
      <c r="B24" s="38">
        <v>55545.15</v>
      </c>
    </row>
    <row r="25" spans="1:5" x14ac:dyDescent="0.25">
      <c r="A25" s="35" t="s">
        <v>75</v>
      </c>
      <c r="B25" s="38">
        <v>-34235.379999999997</v>
      </c>
      <c r="C25" s="37"/>
      <c r="D25" s="37"/>
    </row>
    <row r="26" spans="1:5" x14ac:dyDescent="0.25">
      <c r="A26" s="22" t="s">
        <v>76</v>
      </c>
      <c r="B26" s="38">
        <v>-42446.239999999998</v>
      </c>
    </row>
    <row r="27" spans="1:5" x14ac:dyDescent="0.25">
      <c r="A27" s="39" t="s">
        <v>77</v>
      </c>
      <c r="B27" s="37"/>
      <c r="C27" s="39"/>
      <c r="D27" s="39"/>
    </row>
    <row r="28" spans="1:5" x14ac:dyDescent="0.25">
      <c r="A28" s="40" t="s">
        <v>78</v>
      </c>
      <c r="B28" s="37">
        <v>-5846.24</v>
      </c>
      <c r="C28" s="39"/>
      <c r="D28" s="39"/>
    </row>
    <row r="29" spans="1:5" x14ac:dyDescent="0.25">
      <c r="A29" s="40" t="s">
        <v>79</v>
      </c>
      <c r="B29" s="37">
        <v>-36600</v>
      </c>
      <c r="C29" s="39"/>
      <c r="D29" s="39"/>
    </row>
    <row r="30" spans="1:5" x14ac:dyDescent="0.25">
      <c r="A30" s="41" t="s">
        <v>80</v>
      </c>
      <c r="B30" s="38">
        <v>18900</v>
      </c>
      <c r="C30" s="41"/>
      <c r="D30" s="41"/>
    </row>
    <row r="31" spans="1:5" s="43" customFormat="1" x14ac:dyDescent="0.25">
      <c r="A31" s="41"/>
      <c r="B31" s="42"/>
      <c r="C31" s="42"/>
      <c r="D31" s="42"/>
      <c r="E31" s="42"/>
    </row>
    <row r="32" spans="1:5" s="43" customFormat="1" x14ac:dyDescent="0.25">
      <c r="A32" s="44"/>
      <c r="B32" s="44"/>
      <c r="C32" s="44"/>
      <c r="D32" s="44"/>
      <c r="E32" s="44"/>
    </row>
    <row r="33" spans="1:5" s="43" customFormat="1" x14ac:dyDescent="0.25">
      <c r="A33" s="44"/>
      <c r="B33" s="44"/>
      <c r="C33" s="44"/>
      <c r="D33" s="44"/>
      <c r="E33" s="44"/>
    </row>
    <row r="36" spans="1:5" x14ac:dyDescent="0.25">
      <c r="A36" s="45"/>
      <c r="B36" s="45"/>
      <c r="C36" s="45"/>
      <c r="D36" s="45"/>
    </row>
    <row r="37" spans="1:5" s="43" customFormat="1" x14ac:dyDescent="0.25">
      <c r="A37" s="44"/>
      <c r="B37" s="44"/>
      <c r="C37" s="44"/>
      <c r="D37" s="44"/>
      <c r="E37" s="44"/>
    </row>
    <row r="38" spans="1:5" s="43" customFormat="1" x14ac:dyDescent="0.25">
      <c r="A38" s="44"/>
      <c r="B38" s="44"/>
      <c r="C38" s="44"/>
      <c r="D38" s="44"/>
      <c r="E38" s="44"/>
    </row>
    <row r="39" spans="1:5" x14ac:dyDescent="0.25">
      <c r="A39" s="46"/>
      <c r="B39" s="46"/>
      <c r="C39" s="46"/>
      <c r="D39" s="46"/>
    </row>
  </sheetData>
  <mergeCells count="1">
    <mergeCell ref="A23:D2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25" sqref="B25"/>
    </sheetView>
  </sheetViews>
  <sheetFormatPr defaultRowHeight="15" x14ac:dyDescent="0.25"/>
  <cols>
    <col min="1" max="1" width="6.5703125" customWidth="1"/>
    <col min="2" max="2" width="49.85546875" customWidth="1"/>
    <col min="3" max="3" width="22.7109375" customWidth="1"/>
    <col min="257" max="257" width="6.5703125" customWidth="1"/>
    <col min="258" max="258" width="49.85546875" customWidth="1"/>
    <col min="259" max="259" width="22.7109375" customWidth="1"/>
    <col min="513" max="513" width="6.5703125" customWidth="1"/>
    <col min="514" max="514" width="49.85546875" customWidth="1"/>
    <col min="515" max="515" width="22.7109375" customWidth="1"/>
    <col min="769" max="769" width="6.5703125" customWidth="1"/>
    <col min="770" max="770" width="49.85546875" customWidth="1"/>
    <col min="771" max="771" width="22.7109375" customWidth="1"/>
    <col min="1025" max="1025" width="6.5703125" customWidth="1"/>
    <col min="1026" max="1026" width="49.85546875" customWidth="1"/>
    <col min="1027" max="1027" width="22.7109375" customWidth="1"/>
    <col min="1281" max="1281" width="6.5703125" customWidth="1"/>
    <col min="1282" max="1282" width="49.85546875" customWidth="1"/>
    <col min="1283" max="1283" width="22.7109375" customWidth="1"/>
    <col min="1537" max="1537" width="6.5703125" customWidth="1"/>
    <col min="1538" max="1538" width="49.85546875" customWidth="1"/>
    <col min="1539" max="1539" width="22.7109375" customWidth="1"/>
    <col min="1793" max="1793" width="6.5703125" customWidth="1"/>
    <col min="1794" max="1794" width="49.85546875" customWidth="1"/>
    <col min="1795" max="1795" width="22.7109375" customWidth="1"/>
    <col min="2049" max="2049" width="6.5703125" customWidth="1"/>
    <col min="2050" max="2050" width="49.85546875" customWidth="1"/>
    <col min="2051" max="2051" width="22.7109375" customWidth="1"/>
    <col min="2305" max="2305" width="6.5703125" customWidth="1"/>
    <col min="2306" max="2306" width="49.85546875" customWidth="1"/>
    <col min="2307" max="2307" width="22.7109375" customWidth="1"/>
    <col min="2561" max="2561" width="6.5703125" customWidth="1"/>
    <col min="2562" max="2562" width="49.85546875" customWidth="1"/>
    <col min="2563" max="2563" width="22.7109375" customWidth="1"/>
    <col min="2817" max="2817" width="6.5703125" customWidth="1"/>
    <col min="2818" max="2818" width="49.85546875" customWidth="1"/>
    <col min="2819" max="2819" width="22.7109375" customWidth="1"/>
    <col min="3073" max="3073" width="6.5703125" customWidth="1"/>
    <col min="3074" max="3074" width="49.85546875" customWidth="1"/>
    <col min="3075" max="3075" width="22.7109375" customWidth="1"/>
    <col min="3329" max="3329" width="6.5703125" customWidth="1"/>
    <col min="3330" max="3330" width="49.85546875" customWidth="1"/>
    <col min="3331" max="3331" width="22.7109375" customWidth="1"/>
    <col min="3585" max="3585" width="6.5703125" customWidth="1"/>
    <col min="3586" max="3586" width="49.85546875" customWidth="1"/>
    <col min="3587" max="3587" width="22.7109375" customWidth="1"/>
    <col min="3841" max="3841" width="6.5703125" customWidth="1"/>
    <col min="3842" max="3842" width="49.85546875" customWidth="1"/>
    <col min="3843" max="3843" width="22.7109375" customWidth="1"/>
    <col min="4097" max="4097" width="6.5703125" customWidth="1"/>
    <col min="4098" max="4098" width="49.85546875" customWidth="1"/>
    <col min="4099" max="4099" width="22.7109375" customWidth="1"/>
    <col min="4353" max="4353" width="6.5703125" customWidth="1"/>
    <col min="4354" max="4354" width="49.85546875" customWidth="1"/>
    <col min="4355" max="4355" width="22.7109375" customWidth="1"/>
    <col min="4609" max="4609" width="6.5703125" customWidth="1"/>
    <col min="4610" max="4610" width="49.85546875" customWidth="1"/>
    <col min="4611" max="4611" width="22.7109375" customWidth="1"/>
    <col min="4865" max="4865" width="6.5703125" customWidth="1"/>
    <col min="4866" max="4866" width="49.85546875" customWidth="1"/>
    <col min="4867" max="4867" width="22.7109375" customWidth="1"/>
    <col min="5121" max="5121" width="6.5703125" customWidth="1"/>
    <col min="5122" max="5122" width="49.85546875" customWidth="1"/>
    <col min="5123" max="5123" width="22.7109375" customWidth="1"/>
    <col min="5377" max="5377" width="6.5703125" customWidth="1"/>
    <col min="5378" max="5378" width="49.85546875" customWidth="1"/>
    <col min="5379" max="5379" width="22.7109375" customWidth="1"/>
    <col min="5633" max="5633" width="6.5703125" customWidth="1"/>
    <col min="5634" max="5634" width="49.85546875" customWidth="1"/>
    <col min="5635" max="5635" width="22.7109375" customWidth="1"/>
    <col min="5889" max="5889" width="6.5703125" customWidth="1"/>
    <col min="5890" max="5890" width="49.85546875" customWidth="1"/>
    <col min="5891" max="5891" width="22.7109375" customWidth="1"/>
    <col min="6145" max="6145" width="6.5703125" customWidth="1"/>
    <col min="6146" max="6146" width="49.85546875" customWidth="1"/>
    <col min="6147" max="6147" width="22.7109375" customWidth="1"/>
    <col min="6401" max="6401" width="6.5703125" customWidth="1"/>
    <col min="6402" max="6402" width="49.85546875" customWidth="1"/>
    <col min="6403" max="6403" width="22.7109375" customWidth="1"/>
    <col min="6657" max="6657" width="6.5703125" customWidth="1"/>
    <col min="6658" max="6658" width="49.85546875" customWidth="1"/>
    <col min="6659" max="6659" width="22.7109375" customWidth="1"/>
    <col min="6913" max="6913" width="6.5703125" customWidth="1"/>
    <col min="6914" max="6914" width="49.85546875" customWidth="1"/>
    <col min="6915" max="6915" width="22.7109375" customWidth="1"/>
    <col min="7169" max="7169" width="6.5703125" customWidth="1"/>
    <col min="7170" max="7170" width="49.85546875" customWidth="1"/>
    <col min="7171" max="7171" width="22.7109375" customWidth="1"/>
    <col min="7425" max="7425" width="6.5703125" customWidth="1"/>
    <col min="7426" max="7426" width="49.85546875" customWidth="1"/>
    <col min="7427" max="7427" width="22.7109375" customWidth="1"/>
    <col min="7681" max="7681" width="6.5703125" customWidth="1"/>
    <col min="7682" max="7682" width="49.85546875" customWidth="1"/>
    <col min="7683" max="7683" width="22.7109375" customWidth="1"/>
    <col min="7937" max="7937" width="6.5703125" customWidth="1"/>
    <col min="7938" max="7938" width="49.85546875" customWidth="1"/>
    <col min="7939" max="7939" width="22.7109375" customWidth="1"/>
    <col min="8193" max="8193" width="6.5703125" customWidth="1"/>
    <col min="8194" max="8194" width="49.85546875" customWidth="1"/>
    <col min="8195" max="8195" width="22.7109375" customWidth="1"/>
    <col min="8449" max="8449" width="6.5703125" customWidth="1"/>
    <col min="8450" max="8450" width="49.85546875" customWidth="1"/>
    <col min="8451" max="8451" width="22.7109375" customWidth="1"/>
    <col min="8705" max="8705" width="6.5703125" customWidth="1"/>
    <col min="8706" max="8706" width="49.85546875" customWidth="1"/>
    <col min="8707" max="8707" width="22.7109375" customWidth="1"/>
    <col min="8961" max="8961" width="6.5703125" customWidth="1"/>
    <col min="8962" max="8962" width="49.85546875" customWidth="1"/>
    <col min="8963" max="8963" width="22.7109375" customWidth="1"/>
    <col min="9217" max="9217" width="6.5703125" customWidth="1"/>
    <col min="9218" max="9218" width="49.85546875" customWidth="1"/>
    <col min="9219" max="9219" width="22.7109375" customWidth="1"/>
    <col min="9473" max="9473" width="6.5703125" customWidth="1"/>
    <col min="9474" max="9474" width="49.85546875" customWidth="1"/>
    <col min="9475" max="9475" width="22.7109375" customWidth="1"/>
    <col min="9729" max="9729" width="6.5703125" customWidth="1"/>
    <col min="9730" max="9730" width="49.85546875" customWidth="1"/>
    <col min="9731" max="9731" width="22.7109375" customWidth="1"/>
    <col min="9985" max="9985" width="6.5703125" customWidth="1"/>
    <col min="9986" max="9986" width="49.85546875" customWidth="1"/>
    <col min="9987" max="9987" width="22.7109375" customWidth="1"/>
    <col min="10241" max="10241" width="6.5703125" customWidth="1"/>
    <col min="10242" max="10242" width="49.85546875" customWidth="1"/>
    <col min="10243" max="10243" width="22.7109375" customWidth="1"/>
    <col min="10497" max="10497" width="6.5703125" customWidth="1"/>
    <col min="10498" max="10498" width="49.85546875" customWidth="1"/>
    <col min="10499" max="10499" width="22.7109375" customWidth="1"/>
    <col min="10753" max="10753" width="6.5703125" customWidth="1"/>
    <col min="10754" max="10754" width="49.85546875" customWidth="1"/>
    <col min="10755" max="10755" width="22.7109375" customWidth="1"/>
    <col min="11009" max="11009" width="6.5703125" customWidth="1"/>
    <col min="11010" max="11010" width="49.85546875" customWidth="1"/>
    <col min="11011" max="11011" width="22.7109375" customWidth="1"/>
    <col min="11265" max="11265" width="6.5703125" customWidth="1"/>
    <col min="11266" max="11266" width="49.85546875" customWidth="1"/>
    <col min="11267" max="11267" width="22.7109375" customWidth="1"/>
    <col min="11521" max="11521" width="6.5703125" customWidth="1"/>
    <col min="11522" max="11522" width="49.85546875" customWidth="1"/>
    <col min="11523" max="11523" width="22.7109375" customWidth="1"/>
    <col min="11777" max="11777" width="6.5703125" customWidth="1"/>
    <col min="11778" max="11778" width="49.85546875" customWidth="1"/>
    <col min="11779" max="11779" width="22.7109375" customWidth="1"/>
    <col min="12033" max="12033" width="6.5703125" customWidth="1"/>
    <col min="12034" max="12034" width="49.85546875" customWidth="1"/>
    <col min="12035" max="12035" width="22.7109375" customWidth="1"/>
    <col min="12289" max="12289" width="6.5703125" customWidth="1"/>
    <col min="12290" max="12290" width="49.85546875" customWidth="1"/>
    <col min="12291" max="12291" width="22.7109375" customWidth="1"/>
    <col min="12545" max="12545" width="6.5703125" customWidth="1"/>
    <col min="12546" max="12546" width="49.85546875" customWidth="1"/>
    <col min="12547" max="12547" width="22.7109375" customWidth="1"/>
    <col min="12801" max="12801" width="6.5703125" customWidth="1"/>
    <col min="12802" max="12802" width="49.85546875" customWidth="1"/>
    <col min="12803" max="12803" width="22.7109375" customWidth="1"/>
    <col min="13057" max="13057" width="6.5703125" customWidth="1"/>
    <col min="13058" max="13058" width="49.85546875" customWidth="1"/>
    <col min="13059" max="13059" width="22.7109375" customWidth="1"/>
    <col min="13313" max="13313" width="6.5703125" customWidth="1"/>
    <col min="13314" max="13314" width="49.85546875" customWidth="1"/>
    <col min="13315" max="13315" width="22.7109375" customWidth="1"/>
    <col min="13569" max="13569" width="6.5703125" customWidth="1"/>
    <col min="13570" max="13570" width="49.85546875" customWidth="1"/>
    <col min="13571" max="13571" width="22.7109375" customWidth="1"/>
    <col min="13825" max="13825" width="6.5703125" customWidth="1"/>
    <col min="13826" max="13826" width="49.85546875" customWidth="1"/>
    <col min="13827" max="13827" width="22.7109375" customWidth="1"/>
    <col min="14081" max="14081" width="6.5703125" customWidth="1"/>
    <col min="14082" max="14082" width="49.85546875" customWidth="1"/>
    <col min="14083" max="14083" width="22.7109375" customWidth="1"/>
    <col min="14337" max="14337" width="6.5703125" customWidth="1"/>
    <col min="14338" max="14338" width="49.85546875" customWidth="1"/>
    <col min="14339" max="14339" width="22.7109375" customWidth="1"/>
    <col min="14593" max="14593" width="6.5703125" customWidth="1"/>
    <col min="14594" max="14594" width="49.85546875" customWidth="1"/>
    <col min="14595" max="14595" width="22.7109375" customWidth="1"/>
    <col min="14849" max="14849" width="6.5703125" customWidth="1"/>
    <col min="14850" max="14850" width="49.85546875" customWidth="1"/>
    <col min="14851" max="14851" width="22.7109375" customWidth="1"/>
    <col min="15105" max="15105" width="6.5703125" customWidth="1"/>
    <col min="15106" max="15106" width="49.85546875" customWidth="1"/>
    <col min="15107" max="15107" width="22.7109375" customWidth="1"/>
    <col min="15361" max="15361" width="6.5703125" customWidth="1"/>
    <col min="15362" max="15362" width="49.85546875" customWidth="1"/>
    <col min="15363" max="15363" width="22.7109375" customWidth="1"/>
    <col min="15617" max="15617" width="6.5703125" customWidth="1"/>
    <col min="15618" max="15618" width="49.85546875" customWidth="1"/>
    <col min="15619" max="15619" width="22.7109375" customWidth="1"/>
    <col min="15873" max="15873" width="6.5703125" customWidth="1"/>
    <col min="15874" max="15874" width="49.85546875" customWidth="1"/>
    <col min="15875" max="15875" width="22.7109375" customWidth="1"/>
    <col min="16129" max="16129" width="6.5703125" customWidth="1"/>
    <col min="16130" max="16130" width="49.85546875" customWidth="1"/>
    <col min="16131" max="16131" width="22.7109375" customWidth="1"/>
  </cols>
  <sheetData>
    <row r="1" spans="1:3" x14ac:dyDescent="0.25">
      <c r="A1" s="70" t="s">
        <v>81</v>
      </c>
      <c r="B1" s="70"/>
      <c r="C1" s="70"/>
    </row>
    <row r="2" spans="1:3" x14ac:dyDescent="0.25">
      <c r="A2" s="2"/>
      <c r="B2" s="2"/>
      <c r="C2" s="2"/>
    </row>
    <row r="3" spans="1:3" x14ac:dyDescent="0.25">
      <c r="A3" s="74" t="s">
        <v>82</v>
      </c>
      <c r="B3" s="74"/>
      <c r="C3" s="74"/>
    </row>
    <row r="4" spans="1:3" ht="26.25" x14ac:dyDescent="0.25">
      <c r="A4" s="75" t="s">
        <v>3</v>
      </c>
      <c r="B4" s="75" t="s">
        <v>83</v>
      </c>
      <c r="C4" s="47" t="s">
        <v>84</v>
      </c>
    </row>
    <row r="5" spans="1:3" x14ac:dyDescent="0.25">
      <c r="A5" s="76"/>
      <c r="B5" s="77"/>
      <c r="C5" s="48" t="s">
        <v>85</v>
      </c>
    </row>
    <row r="6" spans="1:3" x14ac:dyDescent="0.25">
      <c r="A6" s="49">
        <v>1</v>
      </c>
      <c r="B6" s="50">
        <v>2</v>
      </c>
      <c r="C6" s="51">
        <v>3</v>
      </c>
    </row>
    <row r="7" spans="1:3" ht="15.75" x14ac:dyDescent="0.25">
      <c r="A7" s="52" t="s">
        <v>13</v>
      </c>
      <c r="B7" s="53" t="s">
        <v>86</v>
      </c>
      <c r="C7" s="54">
        <v>4999</v>
      </c>
    </row>
    <row r="8" spans="1:3" ht="15.75" x14ac:dyDescent="0.25">
      <c r="A8" s="52" t="s">
        <v>35</v>
      </c>
      <c r="B8" s="53" t="s">
        <v>87</v>
      </c>
      <c r="C8" s="54">
        <v>8000</v>
      </c>
    </row>
    <row r="9" spans="1:3" ht="15.75" x14ac:dyDescent="0.25">
      <c r="A9" s="52" t="s">
        <v>37</v>
      </c>
      <c r="B9" s="53" t="s">
        <v>88</v>
      </c>
      <c r="C9" s="54">
        <v>10980</v>
      </c>
    </row>
    <row r="10" spans="1:3" ht="15.75" x14ac:dyDescent="0.25">
      <c r="A10" s="52" t="s">
        <v>49</v>
      </c>
      <c r="B10" s="53" t="s">
        <v>89</v>
      </c>
      <c r="C10" s="54">
        <v>13997.99</v>
      </c>
    </row>
    <row r="11" spans="1:3" ht="15.75" x14ac:dyDescent="0.25">
      <c r="A11" s="52" t="s">
        <v>51</v>
      </c>
      <c r="B11" s="53" t="s">
        <v>90</v>
      </c>
      <c r="C11" s="54">
        <v>20664</v>
      </c>
    </row>
    <row r="12" spans="1:3" ht="25.5" x14ac:dyDescent="0.25">
      <c r="A12" s="52" t="s">
        <v>91</v>
      </c>
      <c r="B12" s="53" t="s">
        <v>92</v>
      </c>
      <c r="C12" s="54">
        <v>13121</v>
      </c>
    </row>
    <row r="13" spans="1:3" ht="25.5" x14ac:dyDescent="0.25">
      <c r="A13" s="52" t="s">
        <v>93</v>
      </c>
      <c r="B13" s="53" t="s">
        <v>94</v>
      </c>
      <c r="C13" s="54">
        <v>9490</v>
      </c>
    </row>
    <row r="14" spans="1:3" ht="25.5" x14ac:dyDescent="0.25">
      <c r="A14" s="52" t="s">
        <v>95</v>
      </c>
      <c r="B14" s="53" t="s">
        <v>96</v>
      </c>
      <c r="C14" s="54">
        <v>28412</v>
      </c>
    </row>
    <row r="15" spans="1:3" ht="15.75" x14ac:dyDescent="0.25">
      <c r="A15" s="52" t="s">
        <v>97</v>
      </c>
      <c r="B15" s="53" t="s">
        <v>98</v>
      </c>
      <c r="C15" s="54">
        <v>21400</v>
      </c>
    </row>
    <row r="16" spans="1:3" ht="15.75" x14ac:dyDescent="0.25">
      <c r="A16" s="52" t="s">
        <v>99</v>
      </c>
      <c r="B16" s="53" t="s">
        <v>100</v>
      </c>
      <c r="C16" s="54">
        <v>194384.07</v>
      </c>
    </row>
    <row r="17" spans="1:3" ht="15.75" x14ac:dyDescent="0.25">
      <c r="A17" s="52" t="s">
        <v>101</v>
      </c>
      <c r="B17" s="53" t="s">
        <v>111</v>
      </c>
      <c r="C17" s="54">
        <v>4132.8</v>
      </c>
    </row>
    <row r="18" spans="1:3" ht="15.75" x14ac:dyDescent="0.25">
      <c r="A18" s="78" t="s">
        <v>102</v>
      </c>
      <c r="B18" s="78"/>
      <c r="C18" s="55">
        <f>SUM(C7:C17)</f>
        <v>329580.86</v>
      </c>
    </row>
    <row r="19" spans="1:3" ht="15.75" x14ac:dyDescent="0.25">
      <c r="A19" s="18"/>
    </row>
    <row r="20" spans="1:3" x14ac:dyDescent="0.25">
      <c r="A20" s="56"/>
    </row>
  </sheetData>
  <mergeCells count="5">
    <mergeCell ref="A1:C1"/>
    <mergeCell ref="A3:C3"/>
    <mergeCell ref="A4:A5"/>
    <mergeCell ref="B4:B5"/>
    <mergeCell ref="A18:B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"/>
  <sheetViews>
    <sheetView workbookViewId="0">
      <selection activeCell="E15" sqref="E15"/>
    </sheetView>
  </sheetViews>
  <sheetFormatPr defaultRowHeight="15" x14ac:dyDescent="0.25"/>
  <cols>
    <col min="1" max="1" width="32.85546875" customWidth="1"/>
    <col min="2" max="4" width="18.7109375" customWidth="1"/>
    <col min="257" max="257" width="32.85546875" customWidth="1"/>
    <col min="258" max="260" width="18.7109375" customWidth="1"/>
    <col min="513" max="513" width="32.85546875" customWidth="1"/>
    <col min="514" max="516" width="18.7109375" customWidth="1"/>
    <col min="769" max="769" width="32.85546875" customWidth="1"/>
    <col min="770" max="772" width="18.7109375" customWidth="1"/>
    <col min="1025" max="1025" width="32.85546875" customWidth="1"/>
    <col min="1026" max="1028" width="18.7109375" customWidth="1"/>
    <col min="1281" max="1281" width="32.85546875" customWidth="1"/>
    <col min="1282" max="1284" width="18.7109375" customWidth="1"/>
    <col min="1537" max="1537" width="32.85546875" customWidth="1"/>
    <col min="1538" max="1540" width="18.7109375" customWidth="1"/>
    <col min="1793" max="1793" width="32.85546875" customWidth="1"/>
    <col min="1794" max="1796" width="18.7109375" customWidth="1"/>
    <col min="2049" max="2049" width="32.85546875" customWidth="1"/>
    <col min="2050" max="2052" width="18.7109375" customWidth="1"/>
    <col min="2305" max="2305" width="32.85546875" customWidth="1"/>
    <col min="2306" max="2308" width="18.7109375" customWidth="1"/>
    <col min="2561" max="2561" width="32.85546875" customWidth="1"/>
    <col min="2562" max="2564" width="18.7109375" customWidth="1"/>
    <col min="2817" max="2817" width="32.85546875" customWidth="1"/>
    <col min="2818" max="2820" width="18.7109375" customWidth="1"/>
    <col min="3073" max="3073" width="32.85546875" customWidth="1"/>
    <col min="3074" max="3076" width="18.7109375" customWidth="1"/>
    <col min="3329" max="3329" width="32.85546875" customWidth="1"/>
    <col min="3330" max="3332" width="18.7109375" customWidth="1"/>
    <col min="3585" max="3585" width="32.85546875" customWidth="1"/>
    <col min="3586" max="3588" width="18.7109375" customWidth="1"/>
    <col min="3841" max="3841" width="32.85546875" customWidth="1"/>
    <col min="3842" max="3844" width="18.7109375" customWidth="1"/>
    <col min="4097" max="4097" width="32.85546875" customWidth="1"/>
    <col min="4098" max="4100" width="18.7109375" customWidth="1"/>
    <col min="4353" max="4353" width="32.85546875" customWidth="1"/>
    <col min="4354" max="4356" width="18.7109375" customWidth="1"/>
    <col min="4609" max="4609" width="32.85546875" customWidth="1"/>
    <col min="4610" max="4612" width="18.7109375" customWidth="1"/>
    <col min="4865" max="4865" width="32.85546875" customWidth="1"/>
    <col min="4866" max="4868" width="18.7109375" customWidth="1"/>
    <col min="5121" max="5121" width="32.85546875" customWidth="1"/>
    <col min="5122" max="5124" width="18.7109375" customWidth="1"/>
    <col min="5377" max="5377" width="32.85546875" customWidth="1"/>
    <col min="5378" max="5380" width="18.7109375" customWidth="1"/>
    <col min="5633" max="5633" width="32.85546875" customWidth="1"/>
    <col min="5634" max="5636" width="18.7109375" customWidth="1"/>
    <col min="5889" max="5889" width="32.85546875" customWidth="1"/>
    <col min="5890" max="5892" width="18.7109375" customWidth="1"/>
    <col min="6145" max="6145" width="32.85546875" customWidth="1"/>
    <col min="6146" max="6148" width="18.7109375" customWidth="1"/>
    <col min="6401" max="6401" width="32.85546875" customWidth="1"/>
    <col min="6402" max="6404" width="18.7109375" customWidth="1"/>
    <col min="6657" max="6657" width="32.85546875" customWidth="1"/>
    <col min="6658" max="6660" width="18.7109375" customWidth="1"/>
    <col min="6913" max="6913" width="32.85546875" customWidth="1"/>
    <col min="6914" max="6916" width="18.7109375" customWidth="1"/>
    <col min="7169" max="7169" width="32.85546875" customWidth="1"/>
    <col min="7170" max="7172" width="18.7109375" customWidth="1"/>
    <col min="7425" max="7425" width="32.85546875" customWidth="1"/>
    <col min="7426" max="7428" width="18.7109375" customWidth="1"/>
    <col min="7681" max="7681" width="32.85546875" customWidth="1"/>
    <col min="7682" max="7684" width="18.7109375" customWidth="1"/>
    <col min="7937" max="7937" width="32.85546875" customWidth="1"/>
    <col min="7938" max="7940" width="18.7109375" customWidth="1"/>
    <col min="8193" max="8193" width="32.85546875" customWidth="1"/>
    <col min="8194" max="8196" width="18.7109375" customWidth="1"/>
    <col min="8449" max="8449" width="32.85546875" customWidth="1"/>
    <col min="8450" max="8452" width="18.7109375" customWidth="1"/>
    <col min="8705" max="8705" width="32.85546875" customWidth="1"/>
    <col min="8706" max="8708" width="18.7109375" customWidth="1"/>
    <col min="8961" max="8961" width="32.85546875" customWidth="1"/>
    <col min="8962" max="8964" width="18.7109375" customWidth="1"/>
    <col min="9217" max="9217" width="32.85546875" customWidth="1"/>
    <col min="9218" max="9220" width="18.7109375" customWidth="1"/>
    <col min="9473" max="9473" width="32.85546875" customWidth="1"/>
    <col min="9474" max="9476" width="18.7109375" customWidth="1"/>
    <col min="9729" max="9729" width="32.85546875" customWidth="1"/>
    <col min="9730" max="9732" width="18.7109375" customWidth="1"/>
    <col min="9985" max="9985" width="32.85546875" customWidth="1"/>
    <col min="9986" max="9988" width="18.7109375" customWidth="1"/>
    <col min="10241" max="10241" width="32.85546875" customWidth="1"/>
    <col min="10242" max="10244" width="18.7109375" customWidth="1"/>
    <col min="10497" max="10497" width="32.85546875" customWidth="1"/>
    <col min="10498" max="10500" width="18.7109375" customWidth="1"/>
    <col min="10753" max="10753" width="32.85546875" customWidth="1"/>
    <col min="10754" max="10756" width="18.7109375" customWidth="1"/>
    <col min="11009" max="11009" width="32.85546875" customWidth="1"/>
    <col min="11010" max="11012" width="18.7109375" customWidth="1"/>
    <col min="11265" max="11265" width="32.85546875" customWidth="1"/>
    <col min="11266" max="11268" width="18.7109375" customWidth="1"/>
    <col min="11521" max="11521" width="32.85546875" customWidth="1"/>
    <col min="11522" max="11524" width="18.7109375" customWidth="1"/>
    <col min="11777" max="11777" width="32.85546875" customWidth="1"/>
    <col min="11778" max="11780" width="18.7109375" customWidth="1"/>
    <col min="12033" max="12033" width="32.85546875" customWidth="1"/>
    <col min="12034" max="12036" width="18.7109375" customWidth="1"/>
    <col min="12289" max="12289" width="32.85546875" customWidth="1"/>
    <col min="12290" max="12292" width="18.7109375" customWidth="1"/>
    <col min="12545" max="12545" width="32.85546875" customWidth="1"/>
    <col min="12546" max="12548" width="18.7109375" customWidth="1"/>
    <col min="12801" max="12801" width="32.85546875" customWidth="1"/>
    <col min="12802" max="12804" width="18.7109375" customWidth="1"/>
    <col min="13057" max="13057" width="32.85546875" customWidth="1"/>
    <col min="13058" max="13060" width="18.7109375" customWidth="1"/>
    <col min="13313" max="13313" width="32.85546875" customWidth="1"/>
    <col min="13314" max="13316" width="18.7109375" customWidth="1"/>
    <col min="13569" max="13569" width="32.85546875" customWidth="1"/>
    <col min="13570" max="13572" width="18.7109375" customWidth="1"/>
    <col min="13825" max="13825" width="32.85546875" customWidth="1"/>
    <col min="13826" max="13828" width="18.7109375" customWidth="1"/>
    <col min="14081" max="14081" width="32.85546875" customWidth="1"/>
    <col min="14082" max="14084" width="18.7109375" customWidth="1"/>
    <col min="14337" max="14337" width="32.85546875" customWidth="1"/>
    <col min="14338" max="14340" width="18.7109375" customWidth="1"/>
    <col min="14593" max="14593" width="32.85546875" customWidth="1"/>
    <col min="14594" max="14596" width="18.7109375" customWidth="1"/>
    <col min="14849" max="14849" width="32.85546875" customWidth="1"/>
    <col min="14850" max="14852" width="18.7109375" customWidth="1"/>
    <col min="15105" max="15105" width="32.85546875" customWidth="1"/>
    <col min="15106" max="15108" width="18.7109375" customWidth="1"/>
    <col min="15361" max="15361" width="32.85546875" customWidth="1"/>
    <col min="15362" max="15364" width="18.7109375" customWidth="1"/>
    <col min="15617" max="15617" width="32.85546875" customWidth="1"/>
    <col min="15618" max="15620" width="18.7109375" customWidth="1"/>
    <col min="15873" max="15873" width="32.85546875" customWidth="1"/>
    <col min="15874" max="15876" width="18.7109375" customWidth="1"/>
    <col min="16129" max="16129" width="32.85546875" customWidth="1"/>
    <col min="16130" max="16132" width="18.7109375" customWidth="1"/>
  </cols>
  <sheetData>
    <row r="1" spans="1:9" x14ac:dyDescent="0.25">
      <c r="A1" s="69" t="s">
        <v>103</v>
      </c>
      <c r="B1" s="69"/>
      <c r="C1" s="69"/>
      <c r="D1" s="69"/>
      <c r="E1" s="69"/>
      <c r="F1" s="69"/>
      <c r="G1" s="69"/>
      <c r="H1" s="69"/>
      <c r="I1" s="69"/>
    </row>
    <row r="2" spans="1:9" x14ac:dyDescent="0.25">
      <c r="A2" s="2"/>
      <c r="B2" s="2"/>
      <c r="C2" s="2"/>
      <c r="D2" s="2"/>
    </row>
    <row r="3" spans="1:9" x14ac:dyDescent="0.25">
      <c r="A3" s="79" t="s">
        <v>104</v>
      </c>
      <c r="B3" s="79"/>
      <c r="C3" s="79"/>
      <c r="D3" s="79"/>
    </row>
    <row r="4" spans="1:9" x14ac:dyDescent="0.25">
      <c r="A4" s="1" t="s">
        <v>82</v>
      </c>
      <c r="B4" s="57"/>
      <c r="C4" s="57"/>
      <c r="D4" s="57"/>
    </row>
    <row r="5" spans="1:9" ht="39" x14ac:dyDescent="0.25">
      <c r="A5" s="58" t="s">
        <v>105</v>
      </c>
      <c r="B5" s="58" t="s">
        <v>106</v>
      </c>
      <c r="C5" s="58" t="s">
        <v>107</v>
      </c>
      <c r="D5" s="59" t="s">
        <v>108</v>
      </c>
    </row>
    <row r="6" spans="1:9" x14ac:dyDescent="0.25">
      <c r="A6" s="5">
        <v>2</v>
      </c>
      <c r="B6" s="5">
        <v>3</v>
      </c>
      <c r="C6" s="5">
        <v>4</v>
      </c>
      <c r="D6" s="60">
        <v>5</v>
      </c>
    </row>
    <row r="7" spans="1:9" ht="30" x14ac:dyDescent="0.25">
      <c r="A7" s="61" t="s">
        <v>109</v>
      </c>
      <c r="B7" s="62">
        <v>1800</v>
      </c>
      <c r="C7" s="10">
        <v>2361.6</v>
      </c>
      <c r="D7" s="63">
        <f>SUM(C7-B7)</f>
        <v>561.59999999999991</v>
      </c>
    </row>
    <row r="8" spans="1:9" ht="15.75" hidden="1" x14ac:dyDescent="0.25">
      <c r="A8" s="14" t="s">
        <v>110</v>
      </c>
      <c r="B8" s="64"/>
      <c r="C8" s="64"/>
      <c r="D8" s="65"/>
    </row>
    <row r="9" spans="1:9" ht="15.75" hidden="1" x14ac:dyDescent="0.25">
      <c r="A9" s="17" t="s">
        <v>110</v>
      </c>
      <c r="B9" s="64"/>
      <c r="C9" s="64"/>
      <c r="D9" s="66"/>
    </row>
    <row r="10" spans="1:9" ht="15.75" x14ac:dyDescent="0.25">
      <c r="A10" s="67"/>
      <c r="B10" s="7">
        <f>SUM(B7)</f>
        <v>1800</v>
      </c>
      <c r="C10" s="7">
        <f>SUM(C7)</f>
        <v>2361.6</v>
      </c>
      <c r="D10" s="8">
        <f>SUM(D7)</f>
        <v>561.59999999999991</v>
      </c>
    </row>
  </sheetData>
  <mergeCells count="2">
    <mergeCell ref="A1:I1"/>
    <mergeCell ref="A3:D3"/>
  </mergeCells>
  <pageMargins left="0.59055118110236227" right="0" top="0.59055118110236227" bottom="0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Wartość majątku netto</vt:lpstr>
      <vt:lpstr>Opis</vt:lpstr>
      <vt:lpstr>Wykaz inwestycji zakończonych</vt:lpstr>
      <vt:lpstr>Najm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2017-02-23T07:01:00Z</dcterms:modified>
</cp:coreProperties>
</file>